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SSICURAZIONI\GARE POLIZZE ASSICURATIVE\4 - PROCEDURA APERTA 2021 - Gara intero pacchetto assicurativo in vigore dal 2022\DOCUMENTAZIONE DEFINITIVA\Lotto 7 - Perdite occulte\Sinistri\"/>
    </mc:Choice>
  </mc:AlternateContent>
  <bookViews>
    <workbookView xWindow="0" yWindow="0" windowWidth="17250" windowHeight="7845" tabRatio="849" activeTab="3"/>
  </bookViews>
  <sheets>
    <sheet name="settembre 2020" sheetId="3" r:id="rId1"/>
    <sheet name="aprile 2020 ok" sheetId="4" r:id="rId2"/>
    <sheet name="marzo 2020 OK" sheetId="5" r:id="rId3"/>
    <sheet name="RIEPILOGO" sheetId="17" r:id="rId4"/>
    <sheet name="pivot" sheetId="18" r:id="rId5"/>
  </sheets>
  <definedNames>
    <definedName name="_xlnm._FilterDatabase" localSheetId="1" hidden="1">'aprile 2020 ok'!$3:$41</definedName>
    <definedName name="_xlnm._FilterDatabase" localSheetId="0" hidden="1">'settembre 2020'!$A$1:$E$174</definedName>
    <definedName name="Z_15CBD6F9_762C_4706_BC10_DE6221FE3DAE_.wvu.FilterData" localSheetId="2" hidden="1">'marzo 2020 OK'!#REF!</definedName>
    <definedName name="Z_19353848_C0CD_49C5_A306_BB22A3116E80_.wvu.FilterData" localSheetId="2" hidden="1">'marzo 2020 OK'!#REF!</definedName>
    <definedName name="Z_454315E6_882C_4DD3_BEE3_3D0815E744EB_.wvu.FilterData" localSheetId="2" hidden="1">'marzo 2020 OK'!#REF!</definedName>
    <definedName name="Z_4BDC3E4B_AEC3_4450_9E4B_323EF36AADFD_.wvu.FilterData" localSheetId="1" hidden="1">'aprile 2020 ok'!$3:$41</definedName>
    <definedName name="Z_4BDC3E4B_AEC3_4450_9E4B_323EF36AADFD_.wvu.FilterData" localSheetId="0" hidden="1">'settembre 2020'!$A$1:$E$174</definedName>
    <definedName name="Z_5ACDE8D6_CEBE_4A59_990A_0AD00387BD3A_.wvu.FilterData" localSheetId="1" hidden="1">'aprile 2020 ok'!$3:$41</definedName>
    <definedName name="Z_5ACDE8D6_CEBE_4A59_990A_0AD00387BD3A_.wvu.FilterData" localSheetId="2" hidden="1">'marzo 2020 OK'!#REF!</definedName>
    <definedName name="Z_6241AF83_68BD_4E9D_8A36_2706A5F637AB_.wvu.FilterData" localSheetId="1" hidden="1">'aprile 2020 ok'!$3:$41</definedName>
    <definedName name="Z_6241AF83_68BD_4E9D_8A36_2706A5F637AB_.wvu.FilterData" localSheetId="2" hidden="1">'marzo 2020 OK'!#REF!</definedName>
    <definedName name="Z_66613047_793E_481F_9C42_4082841D7A10_.wvu.FilterData" localSheetId="2" hidden="1">'marzo 2020 OK'!#REF!</definedName>
    <definedName name="Z_7A7B6331_BEC0_4BA2_8F0B_40C3991A84DC_.wvu.FilterData" localSheetId="2" hidden="1">'marzo 2020 OK'!#REF!</definedName>
    <definedName name="Z_7BF36EC1_7B6C_4AA8_B828_2AF6ECF23E90_.wvu.FilterData" localSheetId="2" hidden="1">'marzo 2020 OK'!#REF!</definedName>
    <definedName name="Z_821D0622_9A87_41F5_846A_9763D0184021_.wvu.FilterData" localSheetId="2" hidden="1">'marzo 2020 OK'!#REF!</definedName>
    <definedName name="Z_839EF88F_5384_49F8_AFBC_53CE8A2DEBB0_.wvu.FilterData" localSheetId="1" hidden="1">'aprile 2020 ok'!$3:$41</definedName>
    <definedName name="Z_839EF88F_5384_49F8_AFBC_53CE8A2DEBB0_.wvu.FilterData" localSheetId="0" hidden="1">'settembre 2020'!$A$1:$E$174</definedName>
    <definedName name="Z_CF588F81_0C0F_4486_A2D1_08FCCA6E1AEE_.wvu.FilterData" localSheetId="1" hidden="1">'aprile 2020 ok'!$3:$41</definedName>
    <definedName name="Z_CF588F81_0C0F_4486_A2D1_08FCCA6E1AEE_.wvu.FilterData" localSheetId="2" hidden="1">'marzo 2020 OK'!#REF!</definedName>
    <definedName name="Z_D224CE19_3246_47B7_8D96_550D4C26C32B_.wvu.FilterData" localSheetId="2" hidden="1">'marzo 2020 OK'!#REF!</definedName>
    <definedName name="Z_D6E59F62_7DC8_4A1B_9731_D06AF0936E09_.wvu.FilterData" localSheetId="2" hidden="1">'marzo 2020 OK'!#REF!</definedName>
    <definedName name="Z_EC897DBB_4CD0_44C1_BF71_526FC7CCA10E_.wvu.FilterData" localSheetId="2" hidden="1">'marzo 2020 OK'!#REF!</definedName>
    <definedName name="Z_F644A0FC_5460_4474_A0B8_37C278C85A15_.wvu.FilterData" localSheetId="1" hidden="1">'aprile 2020 ok'!$3:$41</definedName>
    <definedName name="Z_F719549B_25C3_4A6E_B850_BB27BF1E14E4_.wvu.FilterData" localSheetId="1" hidden="1">'aprile 2020 ok'!$3:$41</definedName>
    <definedName name="Z_FE3D1F05_BA42_4BB7_80CF_133E2342353F_.wvu.FilterData" localSheetId="2" hidden="1">'marzo 2020 OK'!#REF!</definedName>
  </definedNames>
  <calcPr calcId="162913"/>
  <customWorkbookViews>
    <customWorkbookView name="Chiara Ragazzi - Visualizzazione personale" guid="{839EF88F-5384-49F8-AFBC-53CE8A2DEBB0}" mergeInterval="0" personalView="1" maximized="1" xWindow="1432" yWindow="-8" windowWidth="1616" windowHeight="876" tabRatio="849" activeSheetId="11"/>
    <customWorkbookView name="Salma Dilai - Visualizzazione personale" guid="{CF588F81-0C0F-4486-A2D1-08FCCA6E1AEE}" mergeInterval="0" personalView="1" maximized="1" xWindow="-8" yWindow="-8" windowWidth="1936" windowHeight="1056" tabRatio="849" activeSheetId="6"/>
    <customWorkbookView name="Maura Mantovani - Visualizzazione personale" guid="{6241AF83-68BD-4E9D-8A36-2706A5F637AB}" mergeInterval="0" personalView="1" maximized="1" xWindow="1672" yWindow="-8" windowWidth="1696" windowHeight="1026" activeSheetId="5"/>
    <customWorkbookView name="Maura Zanella - Visualizzazione personale" guid="{4BDC3E4B-AEC3-4450-9E4B-323EF36AADFD}" mergeInterval="0" personalView="1" maximized="1" xWindow="1912" yWindow="-8" windowWidth="1936" windowHeight="1056" tabRatio="849" activeSheetId="10"/>
  </customWorkbookViews>
  <pivotCaches>
    <pivotCache cacheId="0" r:id="rId6"/>
  </pivotCaches>
</workbook>
</file>

<file path=xl/calcChain.xml><?xml version="1.0" encoding="utf-8"?>
<calcChain xmlns="http://schemas.openxmlformats.org/spreadsheetml/2006/main">
  <c r="F43" i="4" l="1"/>
  <c r="E98" i="5"/>
  <c r="F306" i="17"/>
  <c r="G306" i="17"/>
  <c r="G3" i="17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300" i="17"/>
  <c r="G301" i="17"/>
  <c r="G302" i="17"/>
  <c r="G303" i="17"/>
  <c r="G304" i="17"/>
  <c r="F3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F300" i="17"/>
  <c r="F301" i="17"/>
  <c r="F302" i="17"/>
  <c r="F303" i="17"/>
  <c r="F2" i="17"/>
  <c r="G2" i="17" s="1"/>
  <c r="D306" i="17" l="1"/>
  <c r="C306" i="17"/>
  <c r="D98" i="5" l="1"/>
  <c r="D102" i="5" s="1"/>
  <c r="E43" i="4"/>
  <c r="D174" i="3"/>
</calcChain>
</file>

<file path=xl/sharedStrings.xml><?xml version="1.0" encoding="utf-8"?>
<sst xmlns="http://schemas.openxmlformats.org/spreadsheetml/2006/main" count="44" uniqueCount="23">
  <si>
    <t>V.10 18</t>
  </si>
  <si>
    <t>C.U.</t>
  </si>
  <si>
    <t>INTESTATARIO</t>
  </si>
  <si>
    <t>imponibile</t>
  </si>
  <si>
    <t>INDENNIZZO</t>
  </si>
  <si>
    <t>FATT. AIMAG</t>
  </si>
  <si>
    <t>INPUT AIMAG</t>
  </si>
  <si>
    <t>FATTURA CON FUGA</t>
  </si>
  <si>
    <t>A CARICO ASSICURAZIONE</t>
  </si>
  <si>
    <t>(Su Gespa) (IMPORTO)</t>
  </si>
  <si>
    <t>da novembre '19</t>
  </si>
  <si>
    <t>vedi cessato x' non era stata fatta la voltura a gennaio 19</t>
  </si>
  <si>
    <t>INDENNIZZO VECCHIO</t>
  </si>
  <si>
    <t>Totale complessivo</t>
  </si>
  <si>
    <t>% su tot fatt</t>
  </si>
  <si>
    <t>(vuoto)</t>
  </si>
  <si>
    <t xml:space="preserve">Somma di indennizzo nuovo calcolato su totale fattura fuga </t>
  </si>
  <si>
    <t>differenza fra nuovo e vecchio indennizzo/fatt</t>
  </si>
  <si>
    <t>gelo</t>
  </si>
  <si>
    <t>Somma di differenza fra nuovo e vecchio indennizzo/fatt</t>
  </si>
  <si>
    <t>Somma di FATT. AIMAG</t>
  </si>
  <si>
    <t>Etichette di riga</t>
  </si>
  <si>
    <t xml:space="preserve">   indennizzo nuovo calcolato su totale fattura fuga come da condizioni di gara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</si>
</sst>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#,##0.00;[Red]\ \-#,##0.00"/>
    <numFmt numFmtId="166" formatCode="#,##0.00_ ;[Red]\-#,##0.00\ "/>
    <numFmt numFmtId="167" formatCode="_([$€]* #,##0.00_);_([$€]* \(#,##0.00\);_([$€]* &quot;-&quot;??_);_(@_)"/>
    <numFmt numFmtId="168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0">
    <xf numFmtId="0" fontId="0" fillId="0" borderId="0" xfId="0"/>
    <xf numFmtId="43" fontId="6" fillId="0" borderId="0" xfId="2" applyFont="1"/>
    <xf numFmtId="1" fontId="1" fillId="0" borderId="1" xfId="0" applyNumberFormat="1" applyFont="1" applyFill="1" applyBorder="1" applyAlignment="1">
      <alignment vertical="center" textRotation="90"/>
    </xf>
    <xf numFmtId="0" fontId="2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43" fontId="2" fillId="2" borderId="1" xfId="0" applyNumberFormat="1" applyFont="1" applyFill="1" applyBorder="1" applyAlignment="1">
      <alignment horizontal="center" vertical="center"/>
    </xf>
    <xf numFmtId="164" fontId="2" fillId="3" borderId="1" xfId="4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43" fontId="2" fillId="0" borderId="1" xfId="0" applyNumberFormat="1" applyFont="1" applyFill="1" applyBorder="1" applyAlignment="1">
      <alignment horizontal="center" wrapText="1"/>
    </xf>
    <xf numFmtId="43" fontId="2" fillId="2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7" fillId="0" borderId="0" xfId="0" applyFont="1"/>
    <xf numFmtId="0" fontId="7" fillId="0" borderId="0" xfId="0" applyFont="1" applyFill="1"/>
    <xf numFmtId="165" fontId="7" fillId="0" borderId="0" xfId="0" applyNumberFormat="1" applyFont="1"/>
    <xf numFmtId="43" fontId="8" fillId="0" borderId="0" xfId="0" applyNumberFormat="1" applyFont="1" applyFill="1" applyBorder="1" applyAlignment="1"/>
    <xf numFmtId="43" fontId="7" fillId="0" borderId="0" xfId="2" applyFont="1"/>
    <xf numFmtId="164" fontId="9" fillId="3" borderId="1" xfId="4" applyNumberFormat="1" applyFont="1" applyFill="1" applyBorder="1" applyAlignment="1">
      <alignment horizontal="center" vertical="center"/>
    </xf>
    <xf numFmtId="164" fontId="9" fillId="3" borderId="1" xfId="4" applyNumberFormat="1" applyFont="1" applyFill="1" applyBorder="1" applyAlignment="1">
      <alignment horizontal="center" wrapText="1"/>
    </xf>
    <xf numFmtId="43" fontId="10" fillId="0" borderId="0" xfId="0" applyNumberFormat="1" applyFont="1" applyFill="1" applyBorder="1" applyAlignment="1"/>
    <xf numFmtId="0" fontId="11" fillId="0" borderId="0" xfId="0" applyFont="1" applyFill="1"/>
    <xf numFmtId="165" fontId="11" fillId="0" borderId="0" xfId="0" applyNumberFormat="1" applyFont="1" applyFill="1"/>
    <xf numFmtId="0" fontId="12" fillId="0" borderId="0" xfId="0" applyFont="1" applyFill="1"/>
    <xf numFmtId="165" fontId="12" fillId="0" borderId="0" xfId="0" applyNumberFormat="1" applyFont="1" applyFill="1"/>
    <xf numFmtId="166" fontId="12" fillId="0" borderId="0" xfId="0" applyNumberFormat="1" applyFont="1" applyFill="1" applyBorder="1" applyAlignment="1"/>
    <xf numFmtId="43" fontId="0" fillId="0" borderId="0" xfId="0" applyNumberFormat="1"/>
    <xf numFmtId="0" fontId="13" fillId="0" borderId="0" xfId="0" applyFont="1" applyFill="1"/>
    <xf numFmtId="165" fontId="13" fillId="0" borderId="0" xfId="0" applyNumberFormat="1" applyFont="1" applyFill="1"/>
    <xf numFmtId="43" fontId="10" fillId="3" borderId="0" xfId="0" applyNumberFormat="1" applyFont="1" applyFill="1" applyBorder="1" applyAlignment="1"/>
    <xf numFmtId="43" fontId="13" fillId="0" borderId="0" xfId="2" applyFont="1" applyFill="1"/>
    <xf numFmtId="0" fontId="3" fillId="0" borderId="0" xfId="0" applyFont="1" applyFill="1"/>
    <xf numFmtId="165" fontId="3" fillId="0" borderId="0" xfId="0" applyNumberFormat="1" applyFont="1" applyFill="1"/>
    <xf numFmtId="43" fontId="3" fillId="0" borderId="0" xfId="2" applyFont="1" applyFill="1"/>
    <xf numFmtId="43" fontId="11" fillId="0" borderId="0" xfId="0" applyNumberFormat="1" applyFont="1" applyFill="1"/>
    <xf numFmtId="43" fontId="13" fillId="0" borderId="0" xfId="0" applyNumberFormat="1" applyFont="1" applyFill="1"/>
    <xf numFmtId="0" fontId="10" fillId="0" borderId="0" xfId="0" applyFont="1" applyFill="1"/>
    <xf numFmtId="165" fontId="10" fillId="0" borderId="0" xfId="0" applyNumberFormat="1" applyFont="1" applyFill="1"/>
    <xf numFmtId="43" fontId="10" fillId="0" borderId="0" xfId="0" applyNumberFormat="1" applyFont="1" applyFill="1"/>
    <xf numFmtId="0" fontId="5" fillId="0" borderId="0" xfId="0" applyFont="1" applyFill="1"/>
    <xf numFmtId="43" fontId="3" fillId="0" borderId="0" xfId="0" applyNumberFormat="1" applyFont="1" applyFill="1"/>
    <xf numFmtId="0" fontId="2" fillId="0" borderId="0" xfId="0" applyNumberFormat="1" applyFont="1" applyBorder="1" applyAlignment="1">
      <alignment horizontal="center" vertical="center"/>
    </xf>
    <xf numFmtId="43" fontId="13" fillId="0" borderId="0" xfId="0" applyNumberFormat="1" applyFont="1" applyFill="1" applyBorder="1" applyAlignment="1"/>
    <xf numFmtId="166" fontId="10" fillId="3" borderId="0" xfId="0" applyNumberFormat="1" applyFont="1" applyFill="1" applyBorder="1" applyAlignment="1"/>
    <xf numFmtId="43" fontId="3" fillId="0" borderId="0" xfId="0" applyNumberFormat="1" applyFont="1" applyFill="1" applyBorder="1" applyAlignment="1"/>
    <xf numFmtId="166" fontId="13" fillId="0" borderId="0" xfId="0" applyNumberFormat="1" applyFont="1" applyFill="1" applyBorder="1" applyAlignment="1"/>
    <xf numFmtId="43" fontId="11" fillId="0" borderId="0" xfId="0" applyNumberFormat="1" applyFont="1" applyFill="1" applyBorder="1" applyAlignment="1"/>
    <xf numFmtId="43" fontId="5" fillId="0" borderId="0" xfId="0" applyNumberFormat="1" applyFont="1" applyFill="1" applyBorder="1" applyAlignment="1"/>
    <xf numFmtId="164" fontId="2" fillId="0" borderId="1" xfId="4" applyNumberFormat="1" applyFont="1" applyFill="1" applyBorder="1" applyAlignment="1">
      <alignment horizontal="center" wrapText="1"/>
    </xf>
    <xf numFmtId="43" fontId="2" fillId="4" borderId="1" xfId="2" applyFont="1" applyFill="1" applyBorder="1" applyAlignment="1">
      <alignment horizontal="center" vertical="center"/>
    </xf>
    <xf numFmtId="43" fontId="2" fillId="4" borderId="0" xfId="2" applyFont="1" applyFill="1" applyBorder="1" applyAlignment="1">
      <alignment horizontal="center" vertical="center" wrapText="1"/>
    </xf>
    <xf numFmtId="43" fontId="2" fillId="3" borderId="1" xfId="2" applyFont="1" applyFill="1" applyBorder="1" applyAlignment="1">
      <alignment horizontal="center" vertical="center" wrapText="1"/>
    </xf>
    <xf numFmtId="43" fontId="6" fillId="0" borderId="0" xfId="2" applyFont="1"/>
    <xf numFmtId="9" fontId="6" fillId="0" borderId="0" xfId="3" applyFont="1"/>
    <xf numFmtId="9" fontId="2" fillId="4" borderId="1" xfId="3" applyFont="1" applyFill="1" applyBorder="1" applyAlignment="1">
      <alignment horizontal="center" vertical="center" wrapText="1"/>
    </xf>
    <xf numFmtId="166" fontId="0" fillId="0" borderId="0" xfId="0" applyNumberFormat="1" applyFill="1"/>
    <xf numFmtId="168" fontId="0" fillId="0" borderId="0" xfId="0" applyNumberFormat="1"/>
    <xf numFmtId="43" fontId="0" fillId="0" borderId="0" xfId="2" applyFont="1"/>
    <xf numFmtId="0" fontId="0" fillId="0" borderId="0" xfId="0" applyFont="1"/>
    <xf numFmtId="43" fontId="0" fillId="3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9" fontId="0" fillId="0" borderId="0" xfId="0" applyNumberFormat="1" applyAlignment="1">
      <alignment horizontal="right"/>
    </xf>
    <xf numFmtId="43" fontId="14" fillId="4" borderId="1" xfId="2" applyFont="1" applyFill="1" applyBorder="1" applyAlignment="1">
      <alignment horizontal="center" vertical="center" wrapText="1"/>
    </xf>
    <xf numFmtId="43" fontId="6" fillId="3" borderId="0" xfId="2" applyFont="1" applyFill="1" applyBorder="1"/>
    <xf numFmtId="43" fontId="6" fillId="3" borderId="0" xfId="2" applyFont="1" applyFill="1"/>
    <xf numFmtId="43" fontId="0" fillId="3" borderId="0" xfId="2" applyFont="1" applyFill="1"/>
    <xf numFmtId="43" fontId="15" fillId="3" borderId="1" xfId="2" applyFont="1" applyFill="1" applyBorder="1" applyAlignment="1">
      <alignment horizontal="center" vertical="center" wrapText="1"/>
    </xf>
  </cellXfs>
  <cellStyles count="5">
    <cellStyle name="Euro" xfId="1"/>
    <cellStyle name="Migliaia" xfId="2" builtinId="3"/>
    <cellStyle name="Normale" xfId="0" builtinId="0"/>
    <cellStyle name="Percentuale" xfId="3" builtinId="5"/>
    <cellStyle name="Valuta" xfId="4" builtinId="4"/>
  </cellStyles>
  <dxfs count="3">
    <dxf>
      <alignment horizontal="right" readingOrder="0"/>
    </dxf>
    <dxf>
      <numFmt numFmtId="13" formatCode="0%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iara Ragazzi" refreshedDate="44459.602155208333" createdVersion="6" refreshedVersion="6" minRefreshableVersion="3" recordCount="303">
  <cacheSource type="worksheet">
    <worksheetSource ref="A1:G304" sheet="RIEPILOGO"/>
  </cacheSource>
  <cacheFields count="7">
    <cacheField name="C.U." numFmtId="0">
      <sharedItems containsSemiMixedTypes="0" containsString="0" containsNumber="1" containsInteger="1" minValue="88" maxValue="999832"/>
    </cacheField>
    <cacheField name="INTESTATARIO" numFmtId="0">
      <sharedItems/>
    </cacheField>
    <cacheField name="INDENNIZZO VECCHIO" numFmtId="0">
      <sharedItems containsSemiMixedTypes="0" containsString="0" containsNumber="1" minValue="11.695458823529407" maxValue="20000"/>
    </cacheField>
    <cacheField name="FATT. AIMAG" numFmtId="0">
      <sharedItems containsSemiMixedTypes="0" containsString="0" containsNumber="1" minValue="53.26" maxValue="38585.019999999997"/>
    </cacheField>
    <cacheField name="% su tot fatt" numFmtId="9">
      <sharedItems containsString="0" containsBlank="1" containsNumber="1" minValue="0" maxValue="0.9" count="7">
        <n v="0"/>
        <n v="0.4"/>
        <n v="0.65"/>
        <n v="0.75"/>
        <n v="0.8"/>
        <n v="0.9"/>
        <m/>
      </sharedItems>
    </cacheField>
    <cacheField name="indennizzo nuovo calcolato su totale fattura fuga " numFmtId="43">
      <sharedItems containsSemiMixedTypes="0" containsString="0" containsNumber="1" minValue="0" maxValue="20000"/>
    </cacheField>
    <cacheField name="differenza fra nuovo e vecchio indennizzo/fatt" numFmtId="43">
      <sharedItems containsSemiMixedTypes="0" containsString="0" containsNumber="1" minValue="-1157.665317826094" maxValue="2562.27730232558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3">
  <r>
    <n v="662113"/>
    <s v="PEDRONI PATRIZIA"/>
    <n v="23.816184886156343"/>
    <n v="53.26"/>
    <x v="0"/>
    <n v="0"/>
    <n v="-23.816184886156343"/>
  </r>
  <r>
    <n v="647407"/>
    <s v="VENTURELLI GIORGIO"/>
    <n v="37.007160493827158"/>
    <n v="61.08"/>
    <x v="0"/>
    <n v="0"/>
    <n v="-37.007160493827158"/>
  </r>
  <r>
    <n v="5308"/>
    <s v="PEDRIELLI ALBERTO"/>
    <n v="13.510330295411698"/>
    <n v="61.23"/>
    <x v="0"/>
    <n v="0"/>
    <n v="-13.510330295411698"/>
  </r>
  <r>
    <n v="616713"/>
    <s v="RIZZOLO DANIELE"/>
    <n v="37.182499999999997"/>
    <n v="71.37"/>
    <x v="0"/>
    <n v="0"/>
    <n v="-37.182499999999997"/>
  </r>
  <r>
    <n v="932079"/>
    <s v="PINOTTI PATRIZIA"/>
    <n v="30.342076923076924"/>
    <n v="74.55"/>
    <x v="0"/>
    <n v="0"/>
    <n v="-30.342076923076924"/>
  </r>
  <r>
    <n v="568334"/>
    <s v="CONTRI MARIA GIULIA"/>
    <n v="47.463866279069769"/>
    <n v="75.430000000000007"/>
    <x v="0"/>
    <n v="0"/>
    <n v="-47.463866279069769"/>
  </r>
  <r>
    <n v="9681"/>
    <s v="BONATTI FIORENZO"/>
    <n v="21.765941499085926"/>
    <n v="81.53"/>
    <x v="0"/>
    <n v="0"/>
    <n v="-21.765941499085926"/>
  </r>
  <r>
    <n v="631820"/>
    <s v="PIVETTI LUCA"/>
    <n v="43.164078947368424"/>
    <n v="85.7"/>
    <x v="0"/>
    <n v="0"/>
    <n v="-43.164078947368424"/>
  </r>
  <r>
    <n v="921771"/>
    <s v="PIGNATTI GIULIANO"/>
    <n v="31.644424552429655"/>
    <n v="87.07"/>
    <x v="0"/>
    <n v="0"/>
    <n v="-31.644424552429655"/>
  </r>
  <r>
    <n v="640500"/>
    <s v="DELL'OSTE DARIO"/>
    <n v="71.111199226305615"/>
    <n v="92.24"/>
    <x v="0"/>
    <n v="0"/>
    <n v="-71.111199226305615"/>
  </r>
  <r>
    <n v="995356"/>
    <s v="FRIGERI GABRIELE"/>
    <n v="48.79489361702128"/>
    <n v="94.85"/>
    <x v="0"/>
    <n v="0"/>
    <n v="-48.79489361702128"/>
  </r>
  <r>
    <n v="870193"/>
    <s v="MISCHIATI FRANCO"/>
    <n v="52.583706140350877"/>
    <n v="96.18"/>
    <x v="0"/>
    <n v="0"/>
    <n v="-52.583706140350877"/>
  </r>
  <r>
    <n v="20455"/>
    <s v="VALLI EDDA"/>
    <n v="34.088589099342869"/>
    <n v="99.33"/>
    <x v="0"/>
    <n v="0"/>
    <n v="-34.088589099342869"/>
  </r>
  <r>
    <n v="964539"/>
    <s v="PELLICIARI SIMONE"/>
    <n v="60.750013745704472"/>
    <n v="101.27"/>
    <x v="1"/>
    <n v="40.508000000000003"/>
    <n v="-20.242013745704469"/>
  </r>
  <r>
    <n v="629446"/>
    <s v="BRUNI FABRIZIO"/>
    <n v="84.407441860465113"/>
    <n v="106.48"/>
    <x v="1"/>
    <n v="42.592000000000006"/>
    <n v="-41.815441860465107"/>
  </r>
  <r>
    <n v="14481"/>
    <s v="GIACOMIN ERMANNO"/>
    <n v="74.484586371636908"/>
    <n v="106.62"/>
    <x v="1"/>
    <n v="42.648000000000003"/>
    <n v="-31.836586371636905"/>
  </r>
  <r>
    <n v="595017"/>
    <s v="PARISE IMELDA"/>
    <n v="43.075459254677597"/>
    <n v="107.38"/>
    <x v="1"/>
    <n v="42.951999999999998"/>
    <n v="-0.12345925467759855"/>
  </r>
  <r>
    <n v="995477"/>
    <s v="ESSEBITEX 2000 SRL SOC.UNIPERSONALE"/>
    <n v="80.6504189944134"/>
    <n v="107.79"/>
    <x v="1"/>
    <n v="43.116000000000007"/>
    <n v="-37.534418994413393"/>
  </r>
  <r>
    <n v="86237"/>
    <s v="BONETTI ALFREDO"/>
    <n v="60.006566770558621"/>
    <n v="110.48"/>
    <x v="1"/>
    <n v="44.192000000000007"/>
    <n v="-15.814566770558613"/>
  </r>
  <r>
    <n v="858467"/>
    <s v="CONDOMINIO DELL'ANGOLO"/>
    <n v="31.088757512092641"/>
    <n v="110.92"/>
    <x v="1"/>
    <n v="44.368000000000002"/>
    <n v="13.279242487907361"/>
  </r>
  <r>
    <n v="116595"/>
    <s v="FLAMMIA DORA"/>
    <n v="77.919635893821933"/>
    <n v="113.06"/>
    <x v="1"/>
    <n v="45.224000000000004"/>
    <n v="-32.69563589382193"/>
  </r>
  <r>
    <n v="68325"/>
    <s v="BONDI CARLA"/>
    <n v="45.72226744186046"/>
    <n v="114.31"/>
    <x v="1"/>
    <n v="45.724000000000004"/>
    <n v="1.7325581395439826E-3"/>
  </r>
  <r>
    <n v="653645"/>
    <s v="OLIMPIO TERESA"/>
    <n v="35.132720588235287"/>
    <n v="116.63"/>
    <x v="1"/>
    <n v="46.652000000000001"/>
    <n v="11.519279411764714"/>
  </r>
  <r>
    <n v="78183"/>
    <s v="FORMISANO LUCIA"/>
    <n v="98.183091085271315"/>
    <n v="117.32"/>
    <x v="1"/>
    <n v="46.927999999999997"/>
    <n v="-51.255091085271317"/>
  </r>
  <r>
    <n v="85680"/>
    <s v="GUIDETTI ENRICO"/>
    <n v="92.476855670103092"/>
    <n v="119.8"/>
    <x v="1"/>
    <n v="47.92"/>
    <n v="-44.55685567010309"/>
  </r>
  <r>
    <n v="944424"/>
    <s v="CANZIANI IRIS"/>
    <n v="40.967221220412057"/>
    <n v="121.69"/>
    <x v="1"/>
    <n v="48.676000000000002"/>
    <n v="7.708778779587945"/>
  </r>
  <r>
    <n v="843355"/>
    <s v="INNOCENTI NORMA"/>
    <n v="80.990933905899922"/>
    <n v="133.61000000000001"/>
    <x v="1"/>
    <n v="53.44400000000001"/>
    <n v="-27.546933905899913"/>
  </r>
  <r>
    <n v="147496"/>
    <s v="DAVOLIO ELSA"/>
    <n v="28.719127906976738"/>
    <n v="135.13999999999999"/>
    <x v="1"/>
    <n v="54.055999999999997"/>
    <n v="25.33687209302326"/>
  </r>
  <r>
    <n v="140178"/>
    <s v="PALMIERI GIORGIO"/>
    <n v="98.178002392344496"/>
    <n v="135.16"/>
    <x v="1"/>
    <n v="54.064"/>
    <n v="-44.114002392344496"/>
  </r>
  <r>
    <n v="535146"/>
    <s v="SUPERBI ELISA"/>
    <n v="50.082345252040682"/>
    <n v="136.16999999999999"/>
    <x v="1"/>
    <n v="54.467999999999996"/>
    <n v="4.3856547479593146"/>
  </r>
  <r>
    <n v="910090"/>
    <s v="EMERGENTI MAFALDA"/>
    <n v="120.03391199106258"/>
    <n v="145.35"/>
    <x v="1"/>
    <n v="58.14"/>
    <n v="-61.893911991062581"/>
  </r>
  <r>
    <n v="659817"/>
    <s v="BARBIERI LUCIA"/>
    <n v="121.1860447761194"/>
    <n v="150.21"/>
    <x v="1"/>
    <n v="60.084000000000003"/>
    <n v="-61.102044776119399"/>
  </r>
  <r>
    <n v="154343"/>
    <s v="BOCCALETTI MAURIZIO"/>
    <n v="46.807636035222373"/>
    <n v="153.22999999999999"/>
    <x v="1"/>
    <n v="61.292000000000002"/>
    <n v="14.484363964777629"/>
  </r>
  <r>
    <n v="625987"/>
    <s v="BRUNELLI CLAUDIA"/>
    <n v="94.430796019900498"/>
    <n v="154.78"/>
    <x v="1"/>
    <n v="61.912000000000006"/>
    <n v="-32.518796019900492"/>
  </r>
  <r>
    <n v="134188"/>
    <s v="ACCORSI GIANNI"/>
    <n v="73.236378480254885"/>
    <n v="156.6"/>
    <x v="1"/>
    <n v="62.64"/>
    <n v="-10.596378480254884"/>
  </r>
  <r>
    <n v="551653"/>
    <s v="BURATTO CRISTINA"/>
    <n v="96.831577114427844"/>
    <n v="157.63"/>
    <x v="1"/>
    <n v="63.052"/>
    <n v="-33.779577114427845"/>
  </r>
  <r>
    <n v="658880"/>
    <s v="CITELLI EMILIO"/>
    <n v="129.74236629353234"/>
    <n v="159.69999999999999"/>
    <x v="1"/>
    <n v="63.879999999999995"/>
    <n v="-65.862366293532347"/>
  </r>
  <r>
    <n v="541043"/>
    <s v="COATTI BARBARA"/>
    <n v="59.281091684434955"/>
    <n v="160.63"/>
    <x v="1"/>
    <n v="64.251999999999995"/>
    <n v="4.9709083155650404"/>
  </r>
  <r>
    <n v="639796"/>
    <s v="PEPE FEDERICO"/>
    <n v="62.039661290322584"/>
    <n v="163.19999999999999"/>
    <x v="1"/>
    <n v="65.28"/>
    <n v="3.2403387096774168"/>
  </r>
  <r>
    <n v="115940"/>
    <s v="SETTI BRUNA"/>
    <n v="38.784334763948479"/>
    <n v="163.24"/>
    <x v="1"/>
    <n v="65.296000000000006"/>
    <n v="26.511665236051527"/>
  </r>
  <r>
    <n v="835438"/>
    <s v="TINCHELLI MARIA"/>
    <n v="128.0817543859649"/>
    <n v="163.66"/>
    <x v="1"/>
    <n v="65.463999999999999"/>
    <n v="-62.617754385964901"/>
  </r>
  <r>
    <n v="840915"/>
    <s v="MARCATO LUCIANO"/>
    <n v="58.682142857142864"/>
    <n v="169.59"/>
    <x v="1"/>
    <n v="67.835999999999999"/>
    <n v="9.1538571428571345"/>
  </r>
  <r>
    <n v="638296"/>
    <s v="IOTTI STEFANIA"/>
    <n v="67.643753561253561"/>
    <n v="169.88"/>
    <x v="1"/>
    <n v="67.951999999999998"/>
    <n v="0.30824643874643698"/>
  </r>
  <r>
    <n v="144716"/>
    <s v="MARTY MODE - SOCIETA' A RESPONSABILITA' LIMITATA"/>
    <n v="33.025860735009672"/>
    <n v="170.31"/>
    <x v="1"/>
    <n v="68.124000000000009"/>
    <n v="35.098139264990337"/>
  </r>
  <r>
    <n v="847026"/>
    <s v="CANTADORI RICCARDO"/>
    <n v="102.91869832726904"/>
    <n v="172.49"/>
    <x v="1"/>
    <n v="68.996000000000009"/>
    <n v="-33.922698327269032"/>
  </r>
  <r>
    <n v="597135"/>
    <s v="MARCHETTI LUCA"/>
    <n v="134.07171428571428"/>
    <n v="180.83"/>
    <x v="1"/>
    <n v="72.332000000000008"/>
    <n v="-61.739714285714271"/>
  </r>
  <r>
    <n v="975430"/>
    <s v="GASPARINI FRANCO"/>
    <n v="11.695458823529407"/>
    <n v="183.96"/>
    <x v="1"/>
    <n v="73.584000000000003"/>
    <n v="61.888541176470596"/>
  </r>
  <r>
    <n v="961982"/>
    <s v="ALBORESI MARCO"/>
    <n v="142.18876543209876"/>
    <n v="184.33"/>
    <x v="1"/>
    <n v="73.732000000000014"/>
    <n v="-68.456765432098749"/>
  </r>
  <r>
    <n v="834255"/>
    <s v="FERRARESI LAURA CLELIA"/>
    <n v="97.571291238331568"/>
    <n v="184.78"/>
    <x v="1"/>
    <n v="73.912000000000006"/>
    <n v="-23.659291238331562"/>
  </r>
  <r>
    <n v="540440"/>
    <s v="LANDINI LORELLA"/>
    <n v="120.43287690343328"/>
    <n v="185.81"/>
    <x v="1"/>
    <n v="74.323999999999998"/>
    <n v="-46.108876903433284"/>
  </r>
  <r>
    <n v="839386"/>
    <s v="CORRADI CRISTINA"/>
    <n v="146.86970750843901"/>
    <n v="188.69"/>
    <x v="1"/>
    <n v="75.475999999999999"/>
    <n v="-71.393707508439007"/>
  </r>
  <r>
    <n v="545796"/>
    <s v="IPPOLITO IOLANDA"/>
    <n v="137.25460348162477"/>
    <n v="193.62"/>
    <x v="1"/>
    <n v="77.448000000000008"/>
    <n v="-59.806603481624762"/>
  </r>
  <r>
    <n v="945176"/>
    <s v="MELLI MARIA LUISA"/>
    <n v="140.43608008954112"/>
    <n v="194.94"/>
    <x v="1"/>
    <n v="77.975999999999999"/>
    <n v="-62.460080089541123"/>
  </r>
  <r>
    <n v="108390"/>
    <s v="MANTOVANI  ROSANNA"/>
    <n v="110.0763092105263"/>
    <n v="195.56"/>
    <x v="1"/>
    <n v="78.224000000000004"/>
    <n v="-31.8523092105263"/>
  </r>
  <r>
    <n v="628896"/>
    <s v="DI SANTO TOMMASO"/>
    <n v="31.112926339285735"/>
    <n v="196.91"/>
    <x v="1"/>
    <n v="78.76400000000001"/>
    <n v="47.651073660714275"/>
  </r>
  <r>
    <n v="658465"/>
    <s v="FELMAR SRL"/>
    <n v="142.74263011119868"/>
    <n v="200.39"/>
    <x v="2"/>
    <n v="130.2535"/>
    <n v="-12.489130111198676"/>
  </r>
  <r>
    <n v="856693"/>
    <s v="PRETI RAFFAELLA"/>
    <n v="114.12977319587628"/>
    <n v="200.52"/>
    <x v="2"/>
    <n v="130.33800000000002"/>
    <n v="16.20822680412374"/>
  </r>
  <r>
    <n v="549386"/>
    <s v="GUIZZARDI EROS"/>
    <n v="146.46732558139533"/>
    <n v="200.99"/>
    <x v="2"/>
    <n v="130.64350000000002"/>
    <n v="-15.823825581395312"/>
  </r>
  <r>
    <n v="89885"/>
    <s v="CARIONE MARCO"/>
    <n v="101.92010814927646"/>
    <n v="202.83"/>
    <x v="2"/>
    <n v="131.83950000000002"/>
    <n v="29.919391850723557"/>
  </r>
  <r>
    <n v="100051"/>
    <s v="SILVESTRI MARIA LINA"/>
    <n v="170.34269825918761"/>
    <n v="207.88"/>
    <x v="2"/>
    <n v="135.12200000000001"/>
    <n v="-35.2206982591876"/>
  </r>
  <r>
    <n v="37509"/>
    <s v="PINTO DOMENICO"/>
    <n v="74.603327633378939"/>
    <n v="208.43"/>
    <x v="2"/>
    <n v="135.4795"/>
    <n v="60.876172366621063"/>
  </r>
  <r>
    <n v="941317"/>
    <s v="ROVERSI LUCIANA"/>
    <n v="155.38136381475667"/>
    <n v="208.67"/>
    <x v="2"/>
    <n v="135.63550000000001"/>
    <n v="-19.74586381475666"/>
  </r>
  <r>
    <n v="139477"/>
    <s v="BERGIANTI FRANCESCA"/>
    <n v="121.28401003360773"/>
    <n v="215.63"/>
    <x v="2"/>
    <n v="140.15950000000001"/>
    <n v="18.87548996639228"/>
  </r>
  <r>
    <n v="216747"/>
    <s v="GIARONI EDGARDO DI GIARONI ENRICO E C. - SOCIETA' IN NOME COLLETTIVO"/>
    <n v="186.34372340425531"/>
    <n v="216.11"/>
    <x v="2"/>
    <n v="140.47150000000002"/>
    <n v="-45.872223404255294"/>
  </r>
  <r>
    <n v="920370"/>
    <s v="NARDO GIANNI"/>
    <n v="61.378989010989017"/>
    <n v="216.55"/>
    <x v="2"/>
    <n v="140.75750000000002"/>
    <n v="79.378510989011005"/>
  </r>
  <r>
    <n v="956289"/>
    <s v="POZZETTI KATIA"/>
    <n v="37.605998062015487"/>
    <n v="217.47"/>
    <x v="2"/>
    <n v="141.35550000000001"/>
    <n v="103.74950193798452"/>
  </r>
  <r>
    <n v="615902"/>
    <s v="VOLOC NADEJDA"/>
    <n v="127.95948464912283"/>
    <n v="218.24"/>
    <x v="2"/>
    <n v="141.85600000000002"/>
    <n v="13.896515350877195"/>
  </r>
  <r>
    <n v="122872"/>
    <s v="PARROCCHIA DI S. AGATA V.M."/>
    <n v="61.101580614369993"/>
    <n v="218.52"/>
    <x v="2"/>
    <n v="142.03800000000001"/>
    <n v="80.936419385630018"/>
  </r>
  <r>
    <n v="651687"/>
    <s v="BRAGA LUCIANO"/>
    <n v="130.69603052493005"/>
    <n v="219.24"/>
    <x v="2"/>
    <n v="142.506"/>
    <n v="11.809969475069948"/>
  </r>
  <r>
    <n v="29853"/>
    <s v="PERRONE PAOLA"/>
    <n v="98.726456434560703"/>
    <n v="219.36"/>
    <x v="2"/>
    <n v="142.584"/>
    <n v="43.8575435654393"/>
  </r>
  <r>
    <n v="90868"/>
    <s v="ZUCCHI FRANCESCO "/>
    <n v="154.80868810733489"/>
    <n v="224.18"/>
    <x v="2"/>
    <n v="145.71700000000001"/>
    <n v="-9.0916881073348748"/>
  </r>
  <r>
    <n v="504502"/>
    <s v="LONGAGNANI MAFALDA"/>
    <n v="152.63408914728683"/>
    <n v="226.94"/>
    <x v="2"/>
    <n v="147.511"/>
    <n v="-5.1230891472868336"/>
  </r>
  <r>
    <n v="953287"/>
    <s v="D'EREDITA' MARIA"/>
    <n v="78.344292635658931"/>
    <n v="227.12"/>
    <x v="2"/>
    <n v="147.62800000000001"/>
    <n v="69.283707364341083"/>
  </r>
  <r>
    <n v="151066"/>
    <s v="CE - DI FORMAGGI S.R.L."/>
    <n v="155.35162790697677"/>
    <n v="229.72"/>
    <x v="2"/>
    <n v="149.31800000000001"/>
    <n v="-6.0336279069767613"/>
  </r>
  <r>
    <n v="12875"/>
    <s v="TERZIOTTI GIULIANA"/>
    <n v="50.209871794871816"/>
    <n v="233.65"/>
    <x v="2"/>
    <n v="151.8725"/>
    <n v="101.66262820512819"/>
  </r>
  <r>
    <n v="858506"/>
    <s v="BOSI AUGUSTO"/>
    <n v="135.40321649484537"/>
    <n v="235.18"/>
    <x v="2"/>
    <n v="152.86700000000002"/>
    <n v="17.463783505154652"/>
  </r>
  <r>
    <n v="849360"/>
    <s v="ROSSI INES"/>
    <n v="175.77741280879206"/>
    <n v="236.71"/>
    <x v="2"/>
    <n v="153.86150000000001"/>
    <n v="-21.915912808792058"/>
  </r>
  <r>
    <n v="88"/>
    <s v="BONI PAOLA"/>
    <n v="148.40496124031006"/>
    <n v="237.13"/>
    <x v="2"/>
    <n v="154.1345"/>
    <n v="5.7295387596899445"/>
  </r>
  <r>
    <n v="1973"/>
    <s v="CONDOMINIO F.LLI GOZZI"/>
    <n v="130.33470930232556"/>
    <n v="237.13"/>
    <x v="2"/>
    <n v="154.1345"/>
    <n v="23.799790697674439"/>
  </r>
  <r>
    <n v="89847"/>
    <s v="CASSANELLI CLAUDIO"/>
    <n v="205.1524418604651"/>
    <n v="241.35"/>
    <x v="2"/>
    <n v="156.8775"/>
    <n v="-48.274941860465105"/>
  </r>
  <r>
    <n v="991274"/>
    <s v="AZZOLINI ALESSANDRO"/>
    <n v="121.23276288659792"/>
    <n v="242.34"/>
    <x v="2"/>
    <n v="157.52100000000002"/>
    <n v="36.28823711340209"/>
  </r>
  <r>
    <n v="946201"/>
    <s v="VAGNINI CLAUDIO "/>
    <n v="141.50153027823239"/>
    <n v="242.41"/>
    <x v="2"/>
    <n v="157.56649999999999"/>
    <n v="16.064969721767596"/>
  </r>
  <r>
    <n v="534099"/>
    <s v="COND. VIA 12 FEBBRAIO 1945 N.17"/>
    <n v="177.03707142857144"/>
    <n v="242.98"/>
    <x v="2"/>
    <n v="157.93700000000001"/>
    <n v="-19.100071428571425"/>
  </r>
  <r>
    <n v="972333"/>
    <s v="POCATERRA ANNA MARIA"/>
    <n v="179.83884615384613"/>
    <n v="246.79"/>
    <x v="2"/>
    <n v="160.4135"/>
    <n v="-19.425346153846135"/>
  </r>
  <r>
    <n v="859138"/>
    <s v="CAZZUOLI BRUNO"/>
    <n v="183.17044843049331"/>
    <n v="248.64"/>
    <x v="2"/>
    <n v="161.61599999999999"/>
    <n v="-21.554448430493323"/>
  </r>
  <r>
    <n v="609290"/>
    <s v="SILVESTRI PAOLO"/>
    <n v="200.65929456942428"/>
    <n v="255.29"/>
    <x v="2"/>
    <n v="165.9385"/>
    <n v="-34.720794569424271"/>
  </r>
  <r>
    <n v="80748"/>
    <s v="BRUNI CARMEN"/>
    <n v="158.56286555815507"/>
    <n v="256.27"/>
    <x v="2"/>
    <n v="166.57550000000001"/>
    <n v="8.0126344418449378"/>
  </r>
  <r>
    <n v="911414"/>
    <s v="MAZERTI FRANCO"/>
    <n v="171.70798416929605"/>
    <n v="257.02999999999997"/>
    <x v="2"/>
    <n v="167.06949999999998"/>
    <n v="-4.6384841692960777"/>
  </r>
  <r>
    <n v="88619"/>
    <s v="BARBIERI MENTORE"/>
    <n v="192.1967032967033"/>
    <n v="257.45999999999998"/>
    <x v="2"/>
    <n v="167.34899999999999"/>
    <n v="-24.847703296703315"/>
  </r>
  <r>
    <n v="504973"/>
    <s v="PENNACCHIO VINCENZO"/>
    <n v="134.29905295933855"/>
    <n v="262.43"/>
    <x v="2"/>
    <n v="170.57950000000002"/>
    <n v="36.280447040661471"/>
  </r>
  <r>
    <n v="66460"/>
    <s v="PAVANI ISABELLA"/>
    <n v="201.92577519379844"/>
    <n v="262.63"/>
    <x v="2"/>
    <n v="170.70949999999999"/>
    <n v="-31.216275193798452"/>
  </r>
  <r>
    <n v="911423"/>
    <s v="BARBI GIULIANO"/>
    <n v="195.31514367281076"/>
    <n v="263.74"/>
    <x v="2"/>
    <n v="171.43100000000001"/>
    <n v="-23.884143672810751"/>
  </r>
  <r>
    <n v="945163"/>
    <s v="LUGLI UMBERTO"/>
    <n v="141.57413447782545"/>
    <n v="264.62"/>
    <x v="2"/>
    <n v="172.00300000000001"/>
    <n v="30.428865522174561"/>
  </r>
  <r>
    <n v="635243"/>
    <s v="VESCA SVETLANA"/>
    <n v="162.30264411027571"/>
    <n v="272.68"/>
    <x v="2"/>
    <n v="177.24200000000002"/>
    <n v="14.939355889724311"/>
  </r>
  <r>
    <n v="605797"/>
    <s v="USAI GIOVANNI"/>
    <n v="103.77188410187944"/>
    <n v="274.57"/>
    <x v="2"/>
    <n v="178.47050000000002"/>
    <n v="74.698615898120579"/>
  </r>
  <r>
    <n v="994764"/>
    <s v="CONDOMINIO PRIMAVERA"/>
    <n v="88.1359505908664"/>
    <n v="275.43"/>
    <x v="2"/>
    <n v="179.02950000000001"/>
    <n v="90.893549409133612"/>
  </r>
  <r>
    <n v="560839"/>
    <s v="GANZERLA MARA"/>
    <n v="231.62803036399123"/>
    <n v="276.77"/>
    <x v="2"/>
    <n v="179.90049999999999"/>
    <n v="-51.727530363991235"/>
  </r>
  <r>
    <n v="12694"/>
    <s v="BORSARI MAURA"/>
    <n v="173.58501326484534"/>
    <n v="277.95999999999998"/>
    <x v="2"/>
    <n v="180.67400000000001"/>
    <n v="7.0889867351546627"/>
  </r>
  <r>
    <n v="870611"/>
    <s v="BIGNARDI BRUNO"/>
    <n v="138.81134075934153"/>
    <n v="278"/>
    <x v="2"/>
    <n v="180.70000000000002"/>
    <n v="41.888659240658484"/>
  </r>
  <r>
    <n v="47709"/>
    <s v="SORIANI CRISTIAN"/>
    <n v="105.13554945054946"/>
    <n v="280.08999999999997"/>
    <x v="2"/>
    <n v="182.05849999999998"/>
    <n v="76.922950549450519"/>
  </r>
  <r>
    <n v="860057"/>
    <s v="FERRAGUTI GIUSEPPE"/>
    <n v="181.60798969072164"/>
    <n v="280.51"/>
    <x v="2"/>
    <n v="182.33150000000001"/>
    <n v="0.72351030927836746"/>
  </r>
  <r>
    <n v="981247"/>
    <s v="CONDOMINIO PALAZZINA A"/>
    <n v="94.887860824742262"/>
    <n v="281.45999999999998"/>
    <x v="2"/>
    <n v="182.94899999999998"/>
    <n v="88.061139175257722"/>
  </r>
  <r>
    <n v="510431"/>
    <s v="ZAMMICHIELI MARA"/>
    <n v="119.49026470141766"/>
    <n v="282.45999999999998"/>
    <x v="2"/>
    <n v="183.59899999999999"/>
    <n v="64.108735298582332"/>
  </r>
  <r>
    <n v="37186"/>
    <s v="GOZZI ALVES"/>
    <n v="184.32742946708464"/>
    <n v="284.52"/>
    <x v="2"/>
    <n v="184.93799999999999"/>
    <n v="0.61057053291534658"/>
  </r>
  <r>
    <n v="847418"/>
    <s v="MORANDI IAGO"/>
    <n v="95.138840509399643"/>
    <n v="285.54000000000002"/>
    <x v="2"/>
    <n v="185.60100000000003"/>
    <n v="90.462159490600385"/>
  </r>
  <r>
    <n v="203388"/>
    <s v="CONDOMINIO LORETTA"/>
    <n v="146.26985465116277"/>
    <n v="295.23"/>
    <x v="2"/>
    <n v="191.89950000000002"/>
    <n v="45.629645348837244"/>
  </r>
  <r>
    <n v="658813"/>
    <s v="SARTI ANDREA"/>
    <n v="240.07382860583354"/>
    <n v="307.93"/>
    <x v="2"/>
    <n v="200.15450000000001"/>
    <n v="-39.919328605833527"/>
  </r>
  <r>
    <n v="111990"/>
    <s v="SALVARANI ALCIDE"/>
    <n v="163.30351744186044"/>
    <n v="310.52999999999997"/>
    <x v="2"/>
    <n v="201.84449999999998"/>
    <n v="38.540982558139547"/>
  </r>
  <r>
    <n v="840936"/>
    <s v="COMUNE DI CAMPOSANTO"/>
    <n v="48.5594965829317"/>
    <n v="314.89999999999998"/>
    <x v="2"/>
    <n v="204.685"/>
    <n v="156.1255034170683"/>
  </r>
  <r>
    <n v="656275"/>
    <s v="ROSSI ALESSANDRO"/>
    <n v="235.01674418604654"/>
    <n v="320.91000000000003"/>
    <x v="2"/>
    <n v="208.59150000000002"/>
    <n v="-26.425244186046513"/>
  </r>
  <r>
    <n v="954423"/>
    <s v="SABATTINI GIORGIO"/>
    <n v="157.5050523255814"/>
    <n v="325"/>
    <x v="2"/>
    <n v="211.25"/>
    <n v="53.744947674418597"/>
  </r>
  <r>
    <n v="156529"/>
    <s v="STEFANI UMBERTO"/>
    <n v="40.231007751937994"/>
    <n v="325.14999999999998"/>
    <x v="2"/>
    <n v="211.3475"/>
    <n v="171.116492248062"/>
  </r>
  <r>
    <n v="130656"/>
    <s v="GEMMI ADORNO"/>
    <n v="225.30253193155801"/>
    <n v="327.76"/>
    <x v="2"/>
    <n v="213.04400000000001"/>
    <n v="-12.258531931557997"/>
  </r>
  <r>
    <n v="617704"/>
    <s v="CAVALLINI BARBARA"/>
    <n v="228.29708241758243"/>
    <n v="333.22"/>
    <x v="2"/>
    <n v="216.59300000000002"/>
    <n v="-11.704082417582413"/>
  </r>
  <r>
    <n v="540051"/>
    <s v="DELFINI CLAUDIO"/>
    <n v="190.71636135599823"/>
    <n v="333.93"/>
    <x v="2"/>
    <n v="217.05450000000002"/>
    <n v="26.338138644001788"/>
  </r>
  <r>
    <n v="636029"/>
    <s v="GALLIANI SILVIA"/>
    <n v="296.83170949753543"/>
    <n v="343.6"/>
    <x v="2"/>
    <n v="223.34000000000003"/>
    <n v="-73.491709497535396"/>
  </r>
  <r>
    <n v="953828"/>
    <s v="FE.A.S.A. - FEDERAZIONE ASSOCIAZIONI SERVIZI ASSISTENZIALI"/>
    <n v="268.81441180792831"/>
    <n v="349.05"/>
    <x v="2"/>
    <n v="226.88250000000002"/>
    <n v="-41.931911807928287"/>
  </r>
  <r>
    <n v="136293"/>
    <s v="LUSETTI CLEONTINO"/>
    <n v="269.66553306958815"/>
    <n v="349.53"/>
    <x v="2"/>
    <n v="227.19449999999998"/>
    <n v="-42.471033069588174"/>
  </r>
  <r>
    <n v="648592"/>
    <s v="CAVICCHIONI VINCENZO"/>
    <n v="197.1327605289498"/>
    <n v="350.83"/>
    <x v="2"/>
    <n v="228.0395"/>
    <n v="30.906739471050201"/>
  </r>
  <r>
    <n v="573592"/>
    <s v="OLIVA BRUNELLA"/>
    <n v="275.52579075544298"/>
    <n v="353.41"/>
    <x v="2"/>
    <n v="229.71650000000002"/>
    <n v="-45.809290755442959"/>
  </r>
  <r>
    <n v="860272"/>
    <s v="BORELLI ANGELINA"/>
    <n v="315.34187967115099"/>
    <n v="364.78"/>
    <x v="2"/>
    <n v="237.107"/>
    <n v="-78.234879671150992"/>
  </r>
  <r>
    <n v="14459"/>
    <s v="EUROTAGLIO ZANINI S. &amp; C. SNC"/>
    <n v="207.0415542986425"/>
    <n v="365.55"/>
    <x v="2"/>
    <n v="237.60750000000002"/>
    <n v="30.565945701357521"/>
  </r>
  <r>
    <n v="8782"/>
    <s v="CASTIELLO CATERINA"/>
    <n v="248.13538461538462"/>
    <n v="367.37"/>
    <x v="2"/>
    <n v="238.79050000000001"/>
    <n v="-9.3448846153846148"/>
  </r>
  <r>
    <n v="650889"/>
    <s v="MAZZONI ELISA"/>
    <n v="221.55919243986253"/>
    <n v="368.5"/>
    <x v="2"/>
    <n v="239.52500000000001"/>
    <n v="17.965807560137478"/>
  </r>
  <r>
    <n v="858742"/>
    <s v="FIORI GIANCARLO"/>
    <n v="312.88952295273293"/>
    <n v="370.83"/>
    <x v="2"/>
    <n v="241.0395"/>
    <n v="-71.850022952732928"/>
  </r>
  <r>
    <n v="104494"/>
    <s v="PARROCCHIA DI S. BERNARDINO REALINO"/>
    <n v="95.060581395348834"/>
    <n v="371.37"/>
    <x v="2"/>
    <n v="241.3905"/>
    <n v="146.32991860465117"/>
  </r>
  <r>
    <n v="591257"/>
    <s v="REBUZZI STEFANO"/>
    <n v="298.0547945283883"/>
    <n v="373.12"/>
    <x v="2"/>
    <n v="242.52800000000002"/>
    <n v="-55.52679452838828"/>
  </r>
  <r>
    <n v="591028"/>
    <s v="BARLETTA FRANCO ANTONIO"/>
    <n v="309.90269917582418"/>
    <n v="379.93"/>
    <x v="2"/>
    <n v="246.95450000000002"/>
    <n v="-62.948199175824158"/>
  </r>
  <r>
    <n v="131935"/>
    <s v="TURCI EZIO"/>
    <n v="317.49104651162787"/>
    <n v="382.5"/>
    <x v="2"/>
    <n v="248.625"/>
    <n v="-68.866046511627871"/>
  </r>
  <r>
    <n v="20457"/>
    <s v="MARRI LARA"/>
    <n v="105.76906976744183"/>
    <n v="383.78"/>
    <x v="2"/>
    <n v="249.45699999999999"/>
    <n v="143.68793023255816"/>
  </r>
  <r>
    <n v="525741"/>
    <s v="PADOVANI GRAZIELLA"/>
    <n v="278.7259496124031"/>
    <n v="383.9"/>
    <x v="2"/>
    <n v="249.535"/>
    <n v="-29.190949612403102"/>
  </r>
  <r>
    <n v="28702"/>
    <s v="GRAPHIC CENTER SOCIETA' A RESPONSABILITA' LIMITATA"/>
    <n v="300.51332893591558"/>
    <n v="385.2"/>
    <x v="2"/>
    <n v="250.38"/>
    <n v="-50.133328935915586"/>
  </r>
  <r>
    <n v="665636"/>
    <s v="LUGLI LIDIA"/>
    <n v="256.26101986421924"/>
    <n v="387.7"/>
    <x v="2"/>
    <n v="252.005"/>
    <n v="-4.2560198642192404"/>
  </r>
  <r>
    <n v="994703"/>
    <s v="DAVIDDI DANIELA"/>
    <n v="268.16706173387558"/>
    <n v="398.43"/>
    <x v="2"/>
    <n v="258.97950000000003"/>
    <n v="-9.1875617338755546"/>
  </r>
  <r>
    <n v="144382"/>
    <s v="MINUTOLO GIUSEPPE"/>
    <n v="311.37273244781784"/>
    <n v="398.87"/>
    <x v="2"/>
    <n v="259.26550000000003"/>
    <n v="-52.107232447817807"/>
  </r>
  <r>
    <n v="654667"/>
    <s v="TRALDI MAURIZIA"/>
    <n v="308.27710408607351"/>
    <n v="402.02"/>
    <x v="2"/>
    <n v="261.31299999999999"/>
    <n v="-46.964104086073519"/>
  </r>
  <r>
    <n v="595280"/>
    <s v="DALLARI STEFANIA"/>
    <n v="152.08319628647214"/>
    <n v="403.46"/>
    <x v="2"/>
    <n v="262.24900000000002"/>
    <n v="110.16580371352788"/>
  </r>
  <r>
    <n v="657902"/>
    <s v="RISTORANTE PIZZERIA LA CONCHIGLIA 2 S.R.L."/>
    <n v="97.325981308411201"/>
    <n v="404.88"/>
    <x v="2"/>
    <n v="263.17200000000003"/>
    <n v="165.84601869158882"/>
  </r>
  <r>
    <n v="855636"/>
    <s v="PANZA LUCIA"/>
    <n v="338.86000795755967"/>
    <n v="408.33"/>
    <x v="2"/>
    <n v="265.41449999999998"/>
    <n v="-73.445507957559698"/>
  </r>
  <r>
    <n v="940093"/>
    <s v="CONDOMINIO PALAZZINA B"/>
    <n v="167.37140709317811"/>
    <n v="414.49"/>
    <x v="2"/>
    <n v="269.41849999999999"/>
    <n v="102.04709290682189"/>
  </r>
  <r>
    <n v="211405"/>
    <s v="BORSARI IVO"/>
    <n v="68.351666666666574"/>
    <n v="420.9"/>
    <x v="2"/>
    <n v="273.58499999999998"/>
    <n v="205.23333333333341"/>
  </r>
  <r>
    <n v="637873"/>
    <s v="GALAVOTTI MIRCA"/>
    <n v="370.98647058823525"/>
    <n v="424.91"/>
    <x v="2"/>
    <n v="276.19150000000002"/>
    <n v="-94.79497058823523"/>
  </r>
  <r>
    <n v="644426"/>
    <s v="AZZOLINI PAOLO"/>
    <n v="291.62228426395939"/>
    <n v="425.84"/>
    <x v="2"/>
    <n v="276.79599999999999"/>
    <n v="-14.826284263959394"/>
  </r>
  <r>
    <n v="76492"/>
    <s v="CORRADINI STEFANO"/>
    <n v="259.8174489795918"/>
    <n v="429.01"/>
    <x v="2"/>
    <n v="278.85649999999998"/>
    <n v="19.039051020408181"/>
  </r>
  <r>
    <n v="658746"/>
    <s v="ANTONIOLI LUIGI"/>
    <n v="307.61471631205671"/>
    <n v="432.22"/>
    <x v="2"/>
    <n v="280.94300000000004"/>
    <n v="-26.671716312056674"/>
  </r>
  <r>
    <n v="595152"/>
    <s v="BIRBA ELENA"/>
    <n v="368.46037790697676"/>
    <n v="437.65"/>
    <x v="2"/>
    <n v="284.47249999999997"/>
    <n v="-83.987877906976792"/>
  </r>
  <r>
    <n v="572892"/>
    <s v="AZ.AGR.POSSIONCELLA S.S."/>
    <n v="400.95506578947368"/>
    <n v="454.77"/>
    <x v="2"/>
    <n v="295.60050000000001"/>
    <n v="-105.35456578947367"/>
  </r>
  <r>
    <n v="139954"/>
    <s v="SILVESTRE GERARDO"/>
    <n v="345.25712180802554"/>
    <n v="455.18"/>
    <x v="2"/>
    <n v="295.86700000000002"/>
    <n v="-49.390121808025526"/>
  </r>
  <r>
    <n v="11300"/>
    <s v="BARATTI RAFFAELLA"/>
    <n v="277.39422680412372"/>
    <n v="456.35"/>
    <x v="2"/>
    <n v="296.6275"/>
    <n v="19.233273195876279"/>
  </r>
  <r>
    <n v="132621"/>
    <s v="CONDOMINIO DI VIA CABOTO 52"/>
    <n v="320.04653721005906"/>
    <n v="463.86"/>
    <x v="2"/>
    <n v="301.50900000000001"/>
    <n v="-18.537537210059043"/>
  </r>
  <r>
    <n v="644380"/>
    <s v="AGNELLO CARMINE"/>
    <n v="368.42287735849055"/>
    <n v="466.47"/>
    <x v="2"/>
    <n v="303.20550000000003"/>
    <n v="-65.217377358490523"/>
  </r>
  <r>
    <n v="560831"/>
    <s v="MOHAMMAD JAMIL"/>
    <n v="295.87340405469115"/>
    <n v="467.62"/>
    <x v="2"/>
    <n v="303.95300000000003"/>
    <n v="8.0795959453088813"/>
  </r>
  <r>
    <n v="942409"/>
    <s v="BORSARI PAOLO"/>
    <n v="401.41713815789473"/>
    <n v="468.15"/>
    <x v="2"/>
    <n v="304.29750000000001"/>
    <n v="-97.119638157894713"/>
  </r>
  <r>
    <n v="56053"/>
    <s v="RESIDENZIALE GLI ULIVI"/>
    <n v="132.21055480837566"/>
    <n v="471.05"/>
    <x v="2"/>
    <n v="306.1825"/>
    <n v="173.97194519162434"/>
  </r>
  <r>
    <n v="633235"/>
    <s v="LUGLI ADOLFO"/>
    <n v="358.38923868312753"/>
    <n v="480.27"/>
    <x v="2"/>
    <n v="312.1755"/>
    <n v="-46.213738683127531"/>
  </r>
  <r>
    <n v="144813"/>
    <s v="LABIANCA FRANCESCO"/>
    <n v="396.17519864341085"/>
    <n v="489.64"/>
    <x v="2"/>
    <n v="318.26600000000002"/>
    <n v="-77.909198643410832"/>
  </r>
  <r>
    <n v="602353"/>
    <s v="CAIMI MASSIMO"/>
    <n v="430.07333333333332"/>
    <n v="502.65"/>
    <x v="2"/>
    <n v="326.72249999999997"/>
    <n v="-103.35083333333336"/>
  </r>
  <r>
    <n v="986349"/>
    <s v="BERNARDI NADIA"/>
    <n v="131.50729452054787"/>
    <n v="511.1"/>
    <x v="2"/>
    <n v="332.21500000000003"/>
    <n v="200.70770547945216"/>
  </r>
  <r>
    <n v="920253"/>
    <s v="COSTA AZELIO"/>
    <n v="423.53328189300413"/>
    <n v="511.93"/>
    <x v="2"/>
    <n v="332.75450000000001"/>
    <n v="-90.778781893004123"/>
  </r>
  <r>
    <n v="648453"/>
    <s v="GALLI STEFANO"/>
    <n v="419.44980625328202"/>
    <n v="524.36"/>
    <x v="2"/>
    <n v="340.834"/>
    <n v="-78.615806253282017"/>
  </r>
  <r>
    <n v="944944"/>
    <s v="CHIOSSI ANNA CARLA"/>
    <n v="344.20936046511628"/>
    <n v="526.71"/>
    <x v="2"/>
    <n v="342.36150000000004"/>
    <n v="-1.8478604651162414"/>
  </r>
  <r>
    <n v="202163"/>
    <s v="BONFATTI MARIA PIA"/>
    <n v="370.47180959302324"/>
    <n v="527.24"/>
    <x v="2"/>
    <n v="342.70600000000002"/>
    <n v="-27.765809593023221"/>
  </r>
  <r>
    <n v="999832"/>
    <s v="BERVEGLIERI GIORGIO"/>
    <n v="371.52149666037462"/>
    <n v="528.17999999999995"/>
    <x v="2"/>
    <n v="343.31700000000001"/>
    <n v="-28.204496660374616"/>
  </r>
  <r>
    <n v="901572"/>
    <s v="FACCHINI VILLIAM"/>
    <n v="451.79392543859649"/>
    <n v="535.02"/>
    <x v="2"/>
    <n v="347.76299999999998"/>
    <n v="-104.03092543859651"/>
  </r>
  <r>
    <n v="568026"/>
    <s v="SETTI LUANA"/>
    <n v="300.77918918918914"/>
    <n v="557.79"/>
    <x v="2"/>
    <n v="362.56349999999998"/>
    <n v="61.784310810810837"/>
  </r>
  <r>
    <n v="23388"/>
    <s v="CASARINI CRISTIANA MARIA"/>
    <n v="477.63145833333334"/>
    <n v="562.58000000000004"/>
    <x v="2"/>
    <n v="365.67700000000002"/>
    <n v="-111.95445833333332"/>
  </r>
  <r>
    <n v="202794"/>
    <s v="COND. DI VIA ROOSEVELT 49"/>
    <n v="349.67893895348834"/>
    <n v="572.51"/>
    <x v="2"/>
    <n v="372.13150000000002"/>
    <n v="22.452561046511676"/>
  </r>
  <r>
    <n v="134594"/>
    <s v="LANCELLOTTI GUIDO"/>
    <n v="453.82790668011393"/>
    <n v="581.24"/>
    <x v="2"/>
    <n v="377.80600000000004"/>
    <n v="-76.021906680113887"/>
  </r>
  <r>
    <n v="218504"/>
    <s v="CONDOMINIO BRAMANTE"/>
    <n v="128.64089722625965"/>
    <n v="585.76"/>
    <x v="2"/>
    <n v="380.74400000000003"/>
    <n v="252.10310277374037"/>
  </r>
  <r>
    <n v="114051"/>
    <s v="CUCCONI ROMEO"/>
    <n v="476.39277562862668"/>
    <n v="591.16999999999996"/>
    <x v="2"/>
    <n v="384.26049999999998"/>
    <n v="-92.132275628626701"/>
  </r>
  <r>
    <n v="635916"/>
    <s v="CONDOMINIO RESIDENZIALE PONTICELLO "/>
    <n v="421.66807506053266"/>
    <n v="592.91"/>
    <x v="2"/>
    <n v="385.39150000000001"/>
    <n v="-36.27657506053265"/>
  </r>
  <r>
    <n v="516858"/>
    <s v="CONDOMINIO LIVIA"/>
    <n v="491.96030038759687"/>
    <n v="595.42999999999995"/>
    <x v="2"/>
    <n v="387.02949999999998"/>
    <n v="-104.93080038759689"/>
  </r>
  <r>
    <n v="145896"/>
    <s v="DE LUCA ANNA"/>
    <n v="469.76840304182502"/>
    <n v="597.37"/>
    <x v="2"/>
    <n v="388.29050000000001"/>
    <n v="-81.477903041825016"/>
  </r>
  <r>
    <n v="611907"/>
    <s v="GUERRA MICHELE"/>
    <n v="478.09763942670349"/>
    <n v="609.08000000000004"/>
    <x v="2"/>
    <n v="395.90200000000004"/>
    <n v="-82.195639426703451"/>
  </r>
  <r>
    <n v="843861"/>
    <s v="SCANNAVINI ALBERTO"/>
    <n v="489.60392618251308"/>
    <n v="609.58000000000004"/>
    <x v="2"/>
    <n v="396.22700000000003"/>
    <n v="-93.376926182513046"/>
  </r>
  <r>
    <n v="666634"/>
    <s v="CAGGIANO MARIA GRAZIA"/>
    <n v="526.98683301853384"/>
    <n v="616.04"/>
    <x v="2"/>
    <n v="400.42599999999999"/>
    <n v="-126.56083301853386"/>
  </r>
  <r>
    <n v="999818"/>
    <s v="DOTTI MASSIMO"/>
    <n v="404.8509546377793"/>
    <n v="618.75"/>
    <x v="2"/>
    <n v="402.1875"/>
    <n v="-2.6634546377792958"/>
  </r>
  <r>
    <n v="659902"/>
    <s v="BONORA MICHAEL"/>
    <n v="506.15181314838554"/>
    <n v="636.58000000000004"/>
    <x v="2"/>
    <n v="413.77700000000004"/>
    <n v="-92.374813148385499"/>
  </r>
  <r>
    <n v="676438"/>
    <s v="SALVIOLI ELEONORA"/>
    <n v="529.43978723404257"/>
    <n v="636.61"/>
    <x v="2"/>
    <n v="413.79650000000004"/>
    <n v="-115.64328723404253"/>
  </r>
  <r>
    <n v="857992"/>
    <s v="BERGAMINI CARLO"/>
    <n v="361.23581503941773"/>
    <n v="643.1"/>
    <x v="2"/>
    <n v="418.01500000000004"/>
    <n v="56.779184960582313"/>
  </r>
  <r>
    <n v="537954"/>
    <s v="MASSARO ROMINA"/>
    <n v="530.5884032682286"/>
    <n v="644.45000000000005"/>
    <x v="2"/>
    <n v="418.89250000000004"/>
    <n v="-111.69590326822856"/>
  </r>
  <r>
    <n v="855199"/>
    <s v="GHISELLINI LIVIANA"/>
    <n v="531.6999113300493"/>
    <n v="654.53"/>
    <x v="2"/>
    <n v="425.44450000000001"/>
    <n v="-106.2554113300493"/>
  </r>
  <r>
    <n v="946272"/>
    <s v="SCAPINELLI ANDREA"/>
    <n v="564.78417151162796"/>
    <n v="685.89"/>
    <x v="2"/>
    <n v="445.82850000000002"/>
    <n v="-118.95567151162794"/>
  </r>
  <r>
    <n v="944248"/>
    <s v="MARTINELLI MAURA"/>
    <n v="475.93374999999992"/>
    <n v="686.79"/>
    <x v="2"/>
    <n v="446.4135"/>
    <n v="-29.520249999999919"/>
  </r>
  <r>
    <n v="221320"/>
    <s v="CONDOMINIO VENERE"/>
    <n v="257.13853951890042"/>
    <n v="694.71"/>
    <x v="2"/>
    <n v="451.56150000000002"/>
    <n v="194.42296048109961"/>
  </r>
  <r>
    <n v="871548"/>
    <s v="GRANA SANZIO"/>
    <n v="528.29577774996869"/>
    <n v="695.51"/>
    <x v="2"/>
    <n v="452.08150000000001"/>
    <n v="-76.214277749968687"/>
  </r>
  <r>
    <n v="620847"/>
    <s v="ATTANASIO VIRGINIO"/>
    <n v="536.50594149908591"/>
    <n v="695.76"/>
    <x v="2"/>
    <n v="452.24400000000003"/>
    <n v="-84.261941499085879"/>
  </r>
  <r>
    <n v="69558"/>
    <s v="MAGLIFICIO COPELLI S.R.L."/>
    <n v="283.52953488372094"/>
    <n v="707.96"/>
    <x v="2"/>
    <n v="460.17400000000004"/>
    <n v="176.64446511627909"/>
  </r>
  <r>
    <n v="644451"/>
    <s v="LODI ALESSIA"/>
    <n v="606.83597826086964"/>
    <n v="711.45"/>
    <x v="2"/>
    <n v="462.44250000000005"/>
    <n v="-144.39347826086959"/>
  </r>
  <r>
    <n v="84890"/>
    <s v="PIGNATTI FEDERICA"/>
    <n v="565.72304238618517"/>
    <n v="719.82"/>
    <x v="2"/>
    <n v="467.88300000000004"/>
    <n v="-97.840042386185132"/>
  </r>
  <r>
    <n v="834373"/>
    <s v="SILVESTRI BRUNO"/>
    <n v="606.19330343796707"/>
    <n v="723.57"/>
    <x v="2"/>
    <n v="470.32050000000004"/>
    <n v="-135.87280343796704"/>
  </r>
  <r>
    <n v="105213"/>
    <s v="BASSOLI SERGIO"/>
    <n v="628.75271759990972"/>
    <n v="741.16"/>
    <x v="2"/>
    <n v="481.75400000000002"/>
    <n v="-146.9987175999097"/>
  </r>
  <r>
    <n v="36286"/>
    <s v="LUPPI DORIANA"/>
    <n v="601.96612359550556"/>
    <n v="770.56"/>
    <x v="2"/>
    <n v="500.86399999999998"/>
    <n v="-101.10212359550559"/>
  </r>
  <r>
    <n v="634232"/>
    <s v="BERTOLINI VANNA"/>
    <n v="664.69856756756758"/>
    <n v="782.61"/>
    <x v="2"/>
    <n v="508.69650000000001"/>
    <n v="-156.00206756756756"/>
  </r>
  <r>
    <n v="854405"/>
    <s v="CONDOMINIO GABRI"/>
    <n v="304.75528036208198"/>
    <n v="783.32"/>
    <x v="2"/>
    <n v="509.15800000000007"/>
    <n v="204.4027196379181"/>
  </r>
  <r>
    <n v="984293"/>
    <s v="BORGHI LUANA"/>
    <n v="573.90715048543689"/>
    <n v="797.04"/>
    <x v="2"/>
    <n v="518.07600000000002"/>
    <n v="-55.831150485436865"/>
  </r>
  <r>
    <n v="4719"/>
    <s v="AZ.AGR. F.LLI BONI S.S."/>
    <n v="80.987234188018533"/>
    <n v="813.59"/>
    <x v="2"/>
    <n v="528.83350000000007"/>
    <n v="447.84626581198154"/>
  </r>
  <r>
    <n v="569850"/>
    <s v="GAMBUZZI MARCELLO"/>
    <n v="655.106050420168"/>
    <n v="824.92"/>
    <x v="2"/>
    <n v="536.19799999999998"/>
    <n v="-118.90805042016802"/>
  </r>
  <r>
    <n v="933786"/>
    <s v="RONCAGLIA PAOLO"/>
    <n v="651.24086135005382"/>
    <n v="827.53"/>
    <x v="2"/>
    <n v="537.89449999999999"/>
    <n v="-113.34636135005383"/>
  </r>
  <r>
    <n v="225384"/>
    <s v="COND. M.SALTINI"/>
    <n v="509.71473337572672"/>
    <n v="832.71"/>
    <x v="2"/>
    <n v="541.26150000000007"/>
    <n v="31.546766624273346"/>
  </r>
  <r>
    <n v="854392"/>
    <s v="ANSALONI CLAUDIA"/>
    <n v="643.34063056751074"/>
    <n v="836.23"/>
    <x v="2"/>
    <n v="543.54950000000008"/>
    <n v="-99.791130567510663"/>
  </r>
  <r>
    <n v="945732"/>
    <s v="MONTANINI SERGIO"/>
    <n v="695.01755298651256"/>
    <n v="846.65"/>
    <x v="2"/>
    <n v="550.32249999999999"/>
    <n v="-144.69505298651256"/>
  </r>
  <r>
    <n v="138704"/>
    <s v="BENTIVOGLIO TIZIANO"/>
    <n v="650.68463036490823"/>
    <n v="848.4"/>
    <x v="2"/>
    <n v="551.46"/>
    <n v="-99.224630364908194"/>
  </r>
  <r>
    <n v="157114"/>
    <s v="FRANCIOSI VALTER E C. SNC"/>
    <n v="729.12015503875966"/>
    <n v="853.08"/>
    <x v="2"/>
    <n v="554.50200000000007"/>
    <n v="-174.6181550387596"/>
  </r>
  <r>
    <n v="982209"/>
    <s v="ZANELLA PIERO"/>
    <n v="638.66666666666674"/>
    <n v="861.43"/>
    <x v="2"/>
    <n v="559.92949999999996"/>
    <n v="-78.737166666666781"/>
  </r>
  <r>
    <n v="60638"/>
    <s v="CONSIGLIO BARBARA"/>
    <n v="644.13909809939798"/>
    <n v="873.86"/>
    <x v="2"/>
    <n v="568.00900000000001"/>
    <n v="-76.130098099397969"/>
  </r>
  <r>
    <n v="9822"/>
    <s v="PARROCCHIA S. GIOVANNI BATTISTA IN MOGLIA"/>
    <n v="442.90974103364277"/>
    <n v="894.22"/>
    <x v="2"/>
    <n v="581.24300000000005"/>
    <n v="138.33325896635728"/>
  </r>
  <r>
    <n v="56759"/>
    <s v="GIEMME SRL"/>
    <n v="724.45189655172408"/>
    <n v="899.27"/>
    <x v="2"/>
    <n v="584.52549999999997"/>
    <n v="-139.92639655172411"/>
  </r>
  <r>
    <n v="514049"/>
    <s v="CONTINI PAOLO"/>
    <n v="766.15953391472863"/>
    <n v="912.08"/>
    <x v="2"/>
    <n v="592.85200000000009"/>
    <n v="-173.30753391472854"/>
  </r>
  <r>
    <n v="890162"/>
    <s v="MANTOVANIBENNE S.R.L."/>
    <n v="770.80517582417576"/>
    <n v="939"/>
    <x v="2"/>
    <n v="610.35"/>
    <n v="-160.45517582417574"/>
  </r>
  <r>
    <n v="974565"/>
    <s v="REZZAGHI - DE BIASI - ALLEGRI"/>
    <n v="815.34209340659345"/>
    <n v="944.98"/>
    <x v="2"/>
    <n v="614.23700000000008"/>
    <n v="-201.10509340659337"/>
  </r>
  <r>
    <n v="944638"/>
    <s v="TURRINI GIANCARLO"/>
    <n v="802.86012550012504"/>
    <n v="957.55"/>
    <x v="2"/>
    <n v="622.40750000000003"/>
    <n v="-180.45262550012501"/>
  </r>
  <r>
    <n v="103205"/>
    <s v="CONDOMINIO ALESSANDRO"/>
    <n v="380.3958798283262"/>
    <n v="1002.19"/>
    <x v="3"/>
    <n v="751.64250000000004"/>
    <n v="371.24662017167384"/>
  </r>
  <r>
    <n v="118117"/>
    <s v="GARUTI SERGIO"/>
    <n v="768.08155758011662"/>
    <n v="1014.7"/>
    <x v="3"/>
    <n v="761.02500000000009"/>
    <n v="-7.0565575801165323"/>
  </r>
  <r>
    <n v="156128"/>
    <s v="MILAZZO AGATA"/>
    <n v="740.13862403100779"/>
    <n v="1022.79"/>
    <x v="3"/>
    <n v="767.09249999999997"/>
    <n v="26.953875968992179"/>
  </r>
  <r>
    <n v="911858"/>
    <s v="CAPELLI CORRADO"/>
    <n v="858.55842930632525"/>
    <n v="1059.3"/>
    <x v="3"/>
    <n v="794.47499999999991"/>
    <n v="-64.083429306325343"/>
  </r>
  <r>
    <n v="6007"/>
    <s v="PIGNATTI LUCA"/>
    <n v="911.2953906292712"/>
    <n v="1059.77"/>
    <x v="3"/>
    <n v="794.82749999999999"/>
    <n v="-116.46789062927121"/>
  </r>
  <r>
    <n v="216364"/>
    <s v="COND. MAURO DUE"/>
    <n v="549.05147694818424"/>
    <n v="1060.18"/>
    <x v="3"/>
    <n v="795.13499999999999"/>
    <n v="246.08352305181575"/>
  </r>
  <r>
    <n v="577569"/>
    <s v="CPL CONCORDIA SOC. COOP"/>
    <n v="844.38374093622065"/>
    <n v="1076.6300000000001"/>
    <x v="3"/>
    <n v="807.47250000000008"/>
    <n v="-36.911240936220565"/>
  </r>
  <r>
    <n v="224710"/>
    <s v="CONDOMINIO NICOLO BIONDO"/>
    <n v="765.78374031007752"/>
    <n v="1088.8599999999999"/>
    <x v="3"/>
    <n v="816.64499999999998"/>
    <n v="50.861259689922463"/>
  </r>
  <r>
    <n v="536951"/>
    <s v="MIRANDOLA FRANCESCO"/>
    <n v="874.54462371134014"/>
    <n v="1109.27"/>
    <x v="3"/>
    <n v="831.95249999999999"/>
    <n v="-42.59212371134015"/>
  </r>
  <r>
    <n v="144632"/>
    <s v="3 C DI ETTORI R. &amp; VERRINI M. S.N.C."/>
    <n v="889.00209547123632"/>
    <n v="1111.44"/>
    <x v="3"/>
    <n v="833.58"/>
    <n v="-55.422095471236275"/>
  </r>
  <r>
    <n v="537221"/>
    <s v="BOCCHI VANNA"/>
    <n v="913.35154202038086"/>
    <n v="1116.52"/>
    <x v="3"/>
    <n v="837.39"/>
    <n v="-75.961542020380875"/>
  </r>
  <r>
    <n v="223480"/>
    <s v="COFIN S.R.L."/>
    <n v="745.56249031007746"/>
    <n v="1120.75"/>
    <x v="3"/>
    <n v="840.5625"/>
    <n v="95.000009689922535"/>
  </r>
  <r>
    <n v="514249"/>
    <s v="PARADISI GIANNI"/>
    <n v="840.53852850483395"/>
    <n v="1128.45"/>
    <x v="3"/>
    <n v="846.33750000000009"/>
    <n v="5.7989714951661426"/>
  </r>
  <r>
    <n v="608974"/>
    <s v="EDIL HAXHIRAJ SRL"/>
    <n v="990.07660606060608"/>
    <n v="1134.52"/>
    <x v="3"/>
    <n v="850.89"/>
    <n v="-139.1866060606061"/>
  </r>
  <r>
    <n v="955182"/>
    <s v="BALLABENI MAURO"/>
    <n v="846.9669630103939"/>
    <n v="1141.33"/>
    <x v="3"/>
    <n v="855.99749999999995"/>
    <n v="9.0305369896060483"/>
  </r>
  <r>
    <n v="34764"/>
    <s v="PANICO PASQUALE"/>
    <n v="947.73100699558177"/>
    <n v="1142.21"/>
    <x v="3"/>
    <n v="856.65750000000003"/>
    <n v="-91.073506995581738"/>
  </r>
  <r>
    <n v="537837"/>
    <s v="PETROL STATION &amp; CAR WASH DI VICENZI A."/>
    <n v="1013.1755368423848"/>
    <n v="1144.47"/>
    <x v="3"/>
    <n v="858.35249999999996"/>
    <n v="-154.82303684238479"/>
  </r>
  <r>
    <n v="549523"/>
    <s v="AIMAG SPA"/>
    <n v="707.23348484848475"/>
    <n v="1159.73"/>
    <x v="3"/>
    <n v="869.79750000000001"/>
    <n v="162.56401515151526"/>
  </r>
  <r>
    <n v="56824"/>
    <s v="BOTTI PAOLINO"/>
    <n v="610.68516081871337"/>
    <n v="1167.08"/>
    <x v="3"/>
    <n v="875.31"/>
    <n v="264.62483918128657"/>
  </r>
  <r>
    <n v="74741"/>
    <s v="MARCHESI ILO"/>
    <n v="940.72345971563971"/>
    <n v="1203.04"/>
    <x v="3"/>
    <n v="902.28"/>
    <n v="-38.443459715639733"/>
  </r>
  <r>
    <n v="29821"/>
    <s v="FE.A.S.A. - FEDERAZIONE ASSOCIAZIONI SERVIZI ASSISTENZIALI"/>
    <n v="1016.2366860465115"/>
    <n v="1256.75"/>
    <x v="3"/>
    <n v="942.5625"/>
    <n v="-73.674186046511522"/>
  </r>
  <r>
    <n v="542198"/>
    <s v="DALLA BELLA JESSICA"/>
    <n v="1014.0184890109889"/>
    <n v="1285.33"/>
    <x v="3"/>
    <n v="963.99749999999995"/>
    <n v="-50.020989010988956"/>
  </r>
  <r>
    <n v="993373"/>
    <s v="COMUNE DI SOLIERA"/>
    <n v="1156.4134927697442"/>
    <n v="1285.4100000000001"/>
    <x v="3"/>
    <n v="964.05750000000012"/>
    <n v="-192.35599276974403"/>
  </r>
  <r>
    <n v="667248"/>
    <s v="BARALDINI GINO"/>
    <n v="1127.5021470019342"/>
    <n v="1296.93"/>
    <x v="3"/>
    <n v="972.69749999999999"/>
    <n v="-154.8046470019342"/>
  </r>
  <r>
    <n v="648837"/>
    <s v="AZIENDA CASA EMILIA - ROMAGNA DELLA PROVINCIA DI MODENA"/>
    <n v="971.53467289719629"/>
    <n v="1321.04"/>
    <x v="3"/>
    <n v="990.78"/>
    <n v="19.245327102803685"/>
  </r>
  <r>
    <n v="105468"/>
    <s v="BERGIANTI LUIGI"/>
    <n v="1046.6464860389854"/>
    <n v="1361.01"/>
    <x v="3"/>
    <n v="1020.7574999999999"/>
    <n v="-25.888986038985422"/>
  </r>
  <r>
    <n v="982563"/>
    <s v="GOLINELLI GIULIO"/>
    <n v="1054.1157596153846"/>
    <n v="1417.48"/>
    <x v="3"/>
    <n v="1063.1100000000001"/>
    <n v="8.994240384615523"/>
  </r>
  <r>
    <n v="223789"/>
    <s v="COND. LUGLI 2/G"/>
    <n v="1092.931377085109"/>
    <n v="1466.17"/>
    <x v="3"/>
    <n v="1099.6275000000001"/>
    <n v="6.6961229148910206"/>
  </r>
  <r>
    <n v="220856"/>
    <s v="BARBIERI GIORGIO &amp; C. S.N.C."/>
    <n v="698.36838351693177"/>
    <n v="1504.2"/>
    <x v="3"/>
    <n v="1128.1500000000001"/>
    <n v="429.78161648306832"/>
  </r>
  <r>
    <n v="47476"/>
    <s v="VILLA TIZIANA"/>
    <n v="1245.3819098712447"/>
    <n v="1517.08"/>
    <x v="3"/>
    <n v="1137.81"/>
    <n v="-107.57190987124477"/>
  </r>
  <r>
    <n v="13140"/>
    <s v="COND. CORRADINI"/>
    <n v="1215.2873402692778"/>
    <n v="1526.18"/>
    <x v="3"/>
    <n v="1144.635"/>
    <n v="-70.652340269277829"/>
  </r>
  <r>
    <n v="71708"/>
    <s v="PICOTRANS SRL"/>
    <n v="1352.3089494680851"/>
    <n v="1532.81"/>
    <x v="3"/>
    <n v="1149.6075000000001"/>
    <n v="-202.701449468085"/>
  </r>
  <r>
    <n v="625584"/>
    <s v="CRIMAN DI MANTOVANI MARIA CRISTINA &amp; C. SAS"/>
    <n v="1075.3347676263134"/>
    <n v="1543.09"/>
    <x v="3"/>
    <n v="1157.3174999999999"/>
    <n v="81.982732373686531"/>
  </r>
  <r>
    <n v="631528"/>
    <s v="NEW SMALTIFLEX ENERGIA SRL"/>
    <n v="716.92659308807129"/>
    <n v="1556.82"/>
    <x v="3"/>
    <n v="1167.615"/>
    <n v="450.68840691192872"/>
  </r>
  <r>
    <n v="508979"/>
    <s v="CONDOMINIO FLORA"/>
    <n v="1192.2607179313577"/>
    <n v="1561.3"/>
    <x v="3"/>
    <n v="1170.9749999999999"/>
    <n v="-21.285717931357794"/>
  </r>
  <r>
    <n v="61390"/>
    <s v="VEZZANI NANDO"/>
    <n v="1412.7276191860465"/>
    <n v="1632.03"/>
    <x v="3"/>
    <n v="1224.0225"/>
    <n v="-188.70511918604643"/>
  </r>
  <r>
    <n v="858566"/>
    <s v="RINALDI LETIZIA"/>
    <n v="1557.8748923633166"/>
    <n v="1853.72"/>
    <x v="3"/>
    <n v="1390.29"/>
    <n v="-167.58489236331661"/>
  </r>
  <r>
    <n v="201108"/>
    <s v="CONDOMINIO CASA BELLA"/>
    <n v="1131.3954972479637"/>
    <n v="1855.28"/>
    <x v="3"/>
    <n v="1391.46"/>
    <n v="260.06450275203633"/>
  </r>
  <r>
    <n v="26285"/>
    <s v="CONDOMINIO INA CASE"/>
    <n v="1390.5422701252237"/>
    <n v="1856.59"/>
    <x v="3"/>
    <n v="1392.4424999999999"/>
    <n v="1.900229874776187"/>
  </r>
  <r>
    <n v="954422"/>
    <s v="BORALI SILVIA"/>
    <n v="1575.0655462922334"/>
    <n v="1869.74"/>
    <x v="3"/>
    <n v="1402.3050000000001"/>
    <n v="-172.76054629223336"/>
  </r>
  <r>
    <n v="69661"/>
    <s v="CARTES SRL"/>
    <n v="1279.5777692307693"/>
    <n v="1921"/>
    <x v="3"/>
    <n v="1440.75"/>
    <n v="161.17223076923074"/>
  </r>
  <r>
    <n v="856229"/>
    <s v="PANZA ANTONIO"/>
    <n v="1661.7196163836163"/>
    <n v="1946.01"/>
    <x v="3"/>
    <n v="1459.5074999999999"/>
    <n v="-202.21211638361638"/>
  </r>
  <r>
    <n v="216568"/>
    <s v="CONDOMINIO GARDA 2"/>
    <n v="1397.3771220930232"/>
    <n v="1952.74"/>
    <x v="3"/>
    <n v="1464.5550000000001"/>
    <n v="67.177877906976846"/>
  </r>
  <r>
    <n v="999641"/>
    <s v="CONDOMINIO FIORE"/>
    <n v="1389.2910694903712"/>
    <n v="2057.54"/>
    <x v="3"/>
    <n v="1543.155"/>
    <n v="153.86393050962874"/>
  </r>
  <r>
    <n v="139903"/>
    <s v="VARINI LOANNA"/>
    <n v="1798.2687557077625"/>
    <n v="2077.02"/>
    <x v="3"/>
    <n v="1557.7649999999999"/>
    <n v="-240.50375570776259"/>
  </r>
  <r>
    <n v="223004"/>
    <s v="MALAVASI MARISTELLA"/>
    <n v="1507.3089825581396"/>
    <n v="2088.4699999999998"/>
    <x v="3"/>
    <n v="1566.3525"/>
    <n v="59.043517441860331"/>
  </r>
  <r>
    <n v="83950"/>
    <s v="CONDOMINIO LA CORTE"/>
    <n v="1425.9215208540477"/>
    <n v="2114.41"/>
    <x v="3"/>
    <n v="1585.8074999999999"/>
    <n v="159.88597914595221"/>
  </r>
  <r>
    <n v="570270"/>
    <s v="STIRERIA FEDERICO  DI ZHENG YUANZHONG"/>
    <n v="1494.7190104879162"/>
    <n v="2132.02"/>
    <x v="3"/>
    <n v="1599.0149999999999"/>
    <n v="104.29598951208368"/>
  </r>
  <r>
    <n v="860514"/>
    <s v="SOLIERI LAZZARO"/>
    <n v="1772.7821327319589"/>
    <n v="2233.9899999999998"/>
    <x v="3"/>
    <n v="1675.4924999999998"/>
    <n v="-97.289632731959045"/>
  </r>
  <r>
    <n v="48875"/>
    <s v="CONDOMINIO SASSI"/>
    <n v="1898.2868410852714"/>
    <n v="2265.71"/>
    <x v="3"/>
    <n v="1699.2825"/>
    <n v="-199.00434108527134"/>
  </r>
  <r>
    <n v="70651"/>
    <s v="AGE SRL"/>
    <n v="1954.183288659794"/>
    <n v="2335.85"/>
    <x v="3"/>
    <n v="1751.8874999999998"/>
    <n v="-202.2957886597942"/>
  </r>
  <r>
    <n v="574929"/>
    <s v="TEDDY SPA"/>
    <n v="1845.8544180346555"/>
    <n v="2387.3200000000002"/>
    <x v="3"/>
    <n v="1790.4900000000002"/>
    <n v="-55.364418034655273"/>
  </r>
  <r>
    <n v="549210"/>
    <s v="REDMARK S.R.L."/>
    <n v="1777.2382274532047"/>
    <n v="2393.86"/>
    <x v="3"/>
    <n v="1795.395"/>
    <n v="18.15677254679531"/>
  </r>
  <r>
    <n v="125389"/>
    <s v="BERTANI CLINIO"/>
    <n v="2049.8778723404257"/>
    <n v="2443.84"/>
    <x v="3"/>
    <n v="1832.88"/>
    <n v="-216.9978723404256"/>
  </r>
  <r>
    <n v="25124"/>
    <s v="PIANTEDOSI ANTONIO"/>
    <n v="2044.607777777778"/>
    <n v="2469.5"/>
    <x v="3"/>
    <n v="1852.125"/>
    <n v="-192.48277777777798"/>
  </r>
  <r>
    <n v="983900"/>
    <s v="BERTANI STEFANO"/>
    <n v="2021.2948788927338"/>
    <n v="2492.6799999999998"/>
    <x v="3"/>
    <n v="1869.5099999999998"/>
    <n v="-151.78487889273401"/>
  </r>
  <r>
    <n v="56931"/>
    <s v="TIPOGRAFIA GUAITOLI S.R.L."/>
    <n v="2138.5997209302327"/>
    <n v="2526.25"/>
    <x v="3"/>
    <n v="1894.6875"/>
    <n v="-243.91222093023271"/>
  </r>
  <r>
    <n v="565195"/>
    <s v="MODENGAS S.R.L."/>
    <n v="959.5009302325584"/>
    <n v="2563.86"/>
    <x v="3"/>
    <n v="1922.895"/>
    <n v="963.39406976744158"/>
  </r>
  <r>
    <n v="25124"/>
    <s v="PIANTEDOSI ANTONIO"/>
    <n v="2003.1149632602787"/>
    <n v="2578.61"/>
    <x v="3"/>
    <n v="1933.9575"/>
    <n v="-69.157463260278746"/>
  </r>
  <r>
    <n v="992007"/>
    <s v="NERI VITTORIO"/>
    <n v="2160.2840304306874"/>
    <n v="2666.27"/>
    <x v="3"/>
    <n v="1999.7024999999999"/>
    <n v="-160.58153043068751"/>
  </r>
  <r>
    <n v="859266"/>
    <s v="BORGHI ASSALI S.R.L."/>
    <n v="1192.1771150971601"/>
    <n v="2737.63"/>
    <x v="3"/>
    <n v="2053.2224999999999"/>
    <n v="861.04538490283971"/>
  </r>
  <r>
    <n v="650235"/>
    <s v="PASTICCERIA COSTA DI COSTA ALESSANDRO "/>
    <n v="1199.7479347826084"/>
    <n v="2802.46"/>
    <x v="3"/>
    <n v="2101.8450000000003"/>
    <n v="902.0970652173919"/>
  </r>
  <r>
    <n v="215936"/>
    <s v="BAIXIN MARIA"/>
    <n v="2549.2683333333334"/>
    <n v="2946.57"/>
    <x v="3"/>
    <n v="2209.9275000000002"/>
    <n v="-339.34083333333319"/>
  </r>
  <r>
    <n v="661779"/>
    <s v="IMMOBILIARE POWER SRL"/>
    <n v="2325.2637581699346"/>
    <n v="2974.83"/>
    <x v="3"/>
    <n v="2231.1224999999999"/>
    <n v="-94.141258169934645"/>
  </r>
  <r>
    <n v="974294"/>
    <s v="CONDOMINIO &quot;GIGLIO&quot;"/>
    <n v="2520.88"/>
    <n v="3048.57"/>
    <x v="3"/>
    <n v="2286.4275000000002"/>
    <n v="-234.45249999999987"/>
  </r>
  <r>
    <n v="598185"/>
    <s v="GIOIA SRL"/>
    <n v="2610.8198520529186"/>
    <n v="3312.89"/>
    <x v="3"/>
    <n v="2484.6675"/>
    <n v="-126.15235205291856"/>
  </r>
  <r>
    <n v="29569"/>
    <s v="CONFORAMA ITALIA S.P.A."/>
    <n v="3047"/>
    <n v="3384.37"/>
    <x v="3"/>
    <n v="2538.2775000000001"/>
    <n v="-508.72249999999985"/>
  </r>
  <r>
    <n v="837609"/>
    <s v="BIANCHINI GUIDO"/>
    <n v="3097.3724373270052"/>
    <n v="3509.36"/>
    <x v="3"/>
    <n v="2632.02"/>
    <n v="-465.35243732700519"/>
  </r>
  <r>
    <n v="944043"/>
    <s v="RONCAGLIA RITA"/>
    <n v="3168.0702325581392"/>
    <n v="3659.05"/>
    <x v="3"/>
    <n v="2744.2875000000004"/>
    <n v="-423.78273255813883"/>
  </r>
  <r>
    <n v="200314"/>
    <s v="CONDOMINIO STEFANO"/>
    <n v="2732.425426356589"/>
    <n v="3711.93"/>
    <x v="3"/>
    <n v="2783.9474999999998"/>
    <n v="51.522073643410749"/>
  </r>
  <r>
    <n v="222390"/>
    <s v="COND. F.LLI CERVI 31"/>
    <n v="2970.1888196493919"/>
    <n v="3850.34"/>
    <x v="3"/>
    <n v="2887.7550000000001"/>
    <n v="-82.433819649391808"/>
  </r>
  <r>
    <n v="25303"/>
    <s v="CONDOMINIO PRIMULA"/>
    <n v="3247.6188274126866"/>
    <n v="3930.71"/>
    <x v="3"/>
    <n v="2948.0325000000003"/>
    <n v="-299.58632741268639"/>
  </r>
  <r>
    <n v="214867"/>
    <s v="CONDOMINIO PIAZZALE LAMA"/>
    <n v="2757.6771537127706"/>
    <n v="4033.57"/>
    <x v="3"/>
    <n v="3025.1775000000002"/>
    <n v="267.5003462872296"/>
  </r>
  <r>
    <n v="21709"/>
    <s v="BAVARELLA PASQUALINA"/>
    <n v="3634.5754844961243"/>
    <n v="4268.8100000000004"/>
    <x v="3"/>
    <n v="3201.6075000000001"/>
    <n v="-432.96798449612425"/>
  </r>
  <r>
    <n v="599334"/>
    <s v="AGRICOLA MORE SOC AGR ARL"/>
    <n v="3818.0235047564379"/>
    <n v="4351.72"/>
    <x v="3"/>
    <n v="3263.79"/>
    <n v="-554.23350475643792"/>
  </r>
  <r>
    <n v="58566"/>
    <s v="CONDOMINIO I GIARDINI"/>
    <n v="3788.3837679733201"/>
    <n v="4829.6499999999996"/>
    <x v="3"/>
    <n v="3622.2374999999997"/>
    <n v="-166.14626797332039"/>
  </r>
  <r>
    <n v="17034"/>
    <s v="CASA JUVARA"/>
    <n v="4223.1959738372097"/>
    <n v="4925.42"/>
    <x v="3"/>
    <n v="3694.0650000000001"/>
    <n v="-529.13097383720969"/>
  </r>
  <r>
    <n v="220798"/>
    <s v="SCHIATTI CAR S.R.L."/>
    <n v="3644.1914955640054"/>
    <n v="5062.42"/>
    <x v="4"/>
    <n v="4049.9360000000001"/>
    <n v="405.74450443599471"/>
  </r>
  <r>
    <n v="69546"/>
    <s v="G.A.T. S.R.L."/>
    <n v="3613.4043832020998"/>
    <n v="5097.57"/>
    <x v="4"/>
    <n v="4078.056"/>
    <n v="464.65161679790026"/>
  </r>
  <r>
    <n v="120003"/>
    <s v="LOSI LUCIANO"/>
    <n v="4664.8077355278083"/>
    <n v="5471.1100000000006"/>
    <x v="4"/>
    <n v="4376.8880000000008"/>
    <n v="-287.91973552780746"/>
  </r>
  <r>
    <n v="598967"/>
    <s v="PIONETTI ANDREA "/>
    <n v="5796.5893604651164"/>
    <n v="6749.58"/>
    <x v="4"/>
    <n v="5399.6640000000007"/>
    <n v="-396.92536046511577"/>
  </r>
  <r>
    <n v="859445"/>
    <s v="BALBONI GIULIANO"/>
    <n v="5253.7109690721654"/>
    <n v="6884.05"/>
    <x v="4"/>
    <n v="5507.2400000000007"/>
    <n v="253.52903092783527"/>
  </r>
  <r>
    <n v="840299"/>
    <s v="COMUNE DI CAMPOSANTO"/>
    <n v="6743.6892307692306"/>
    <n v="7122.41"/>
    <x v="4"/>
    <n v="5697.9279999999999"/>
    <n v="-1045.7612307692307"/>
  </r>
  <r>
    <n v="222644"/>
    <s v="CLUB 33"/>
    <n v="3239.9306976744188"/>
    <n v="7252.76"/>
    <x v="4"/>
    <n v="5802.2080000000005"/>
    <n v="2562.2773023255818"/>
  </r>
  <r>
    <n v="981580"/>
    <s v="COMUNE DI BORGO MANTOVANO"/>
    <n v="7859.8093178260942"/>
    <n v="8377.68"/>
    <x v="4"/>
    <n v="6702.1440000000002"/>
    <n v="-1157.665317826094"/>
  </r>
  <r>
    <n v="568974"/>
    <s v="GIULIA IMMOBILIARE S.R.L. &quot;IN LIQUIDAZIONE&quot;"/>
    <n v="5575.2094236311241"/>
    <n v="8589.61"/>
    <x v="4"/>
    <n v="6871.688000000001"/>
    <n v="1296.4785763688769"/>
  </r>
  <r>
    <n v="508978"/>
    <s v="CONDOMINIO FLORA"/>
    <n v="8600.4252619536346"/>
    <n v="9815.7800000000007"/>
    <x v="4"/>
    <n v="7852.6240000000007"/>
    <n v="-747.80126195363391"/>
  </r>
  <r>
    <n v="891190"/>
    <s v="FERRARI GIORGIO"/>
    <n v="10075.183600823048"/>
    <n v="11821.67"/>
    <x v="5"/>
    <n v="10639.503000000001"/>
    <n v="564.31939917695308"/>
  </r>
  <r>
    <n v="84454"/>
    <s v="BERTONI ROBERTO"/>
    <n v="10445.046538461538"/>
    <n v="12105.91"/>
    <x v="5"/>
    <n v="10895.319"/>
    <n v="450.27246153846136"/>
  </r>
  <r>
    <n v="617586"/>
    <s v="YANG NAIDING"/>
    <n v="12532.074010512019"/>
    <n v="15421.62"/>
    <x v="5"/>
    <n v="13879.458000000001"/>
    <n v="1347.383989487982"/>
  </r>
  <r>
    <n v="29571"/>
    <s v="CONFORAMA ITALIA S.P.A."/>
    <n v="20000"/>
    <n v="38585.019999999997"/>
    <x v="6"/>
    <n v="200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D11" firstHeaderRow="0" firstDataRow="1" firstDataCol="1"/>
  <pivotFields count="7">
    <pivotField showAll="0"/>
    <pivotField showAll="0"/>
    <pivotField showAll="0"/>
    <pivotField dataField="1"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numFmtId="43" showAll="0"/>
    <pivotField dataField="1" numFmtId="43"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omma di FATT. AIMAG" fld="3" baseField="0" baseItem="0"/>
    <dataField name="Somma di indennizzo nuovo calcolato su totale fattura fuga " fld="5" baseField="0" baseItem="0"/>
    <dataField name="Somma di differenza fra nuovo e vecchio indennizzo/fatt" fld="6" baseField="0" baseItem="0"/>
  </dataFields>
  <formats count="3">
    <format dxfId="2">
      <pivotArea outline="0" collapsedLevelsAreSubtotals="1" fieldPosition="0"/>
    </format>
    <format dxfId="1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  <format dxfId="0">
      <pivotArea dataOnly="0" labelOnly="1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workbookViewId="0">
      <pane ySplit="1" topLeftCell="A14" activePane="bottomLeft" state="frozen"/>
      <selection activeCell="B1" sqref="B1"/>
      <selection pane="bottomLeft" activeCell="B28" sqref="B28"/>
    </sheetView>
  </sheetViews>
  <sheetFormatPr defaultRowHeight="15" x14ac:dyDescent="0.25"/>
  <cols>
    <col min="1" max="1" width="9.42578125" bestFit="1" customWidth="1"/>
    <col min="2" max="2" width="37.42578125" customWidth="1"/>
    <col min="3" max="3" width="10.42578125" bestFit="1" customWidth="1"/>
    <col min="4" max="4" width="11.42578125" style="16" customWidth="1"/>
    <col min="5" max="5" width="13.85546875" style="28" bestFit="1" customWidth="1"/>
  </cols>
  <sheetData>
    <row r="1" spans="1:5" s="7" customFormat="1" ht="56.25" customHeight="1" x14ac:dyDescent="0.2">
      <c r="A1" s="3" t="s">
        <v>1</v>
      </c>
      <c r="B1" s="3" t="s">
        <v>2</v>
      </c>
      <c r="C1" s="5" t="s">
        <v>3</v>
      </c>
      <c r="D1" s="20" t="s">
        <v>4</v>
      </c>
      <c r="E1" s="4" t="s">
        <v>5</v>
      </c>
    </row>
    <row r="2" spans="1:5" s="8" customFormat="1" ht="79.5" customHeight="1" x14ac:dyDescent="0.2">
      <c r="A2" s="10" t="s">
        <v>6</v>
      </c>
      <c r="B2" s="11"/>
      <c r="C2" s="13" t="s">
        <v>7</v>
      </c>
      <c r="D2" s="21" t="s">
        <v>8</v>
      </c>
      <c r="E2" s="12" t="s">
        <v>9</v>
      </c>
    </row>
    <row r="3" spans="1:5" s="29" customFormat="1" x14ac:dyDescent="0.25">
      <c r="A3" s="29">
        <v>662113</v>
      </c>
      <c r="C3" s="30">
        <v>45.72</v>
      </c>
      <c r="D3" s="44">
        <v>23.816184886156343</v>
      </c>
      <c r="E3" s="37">
        <v>53.26</v>
      </c>
    </row>
    <row r="4" spans="1:5" s="29" customFormat="1" x14ac:dyDescent="0.25">
      <c r="A4" s="29">
        <v>647407</v>
      </c>
      <c r="C4" s="30">
        <v>52.41</v>
      </c>
      <c r="D4" s="44">
        <v>37.007160493827158</v>
      </c>
      <c r="E4" s="37">
        <v>61.08</v>
      </c>
    </row>
    <row r="5" spans="1:5" s="29" customFormat="1" x14ac:dyDescent="0.25">
      <c r="A5" s="29">
        <v>9681</v>
      </c>
      <c r="C5" s="30">
        <v>70.61</v>
      </c>
      <c r="D5" s="44">
        <v>21.765941499085926</v>
      </c>
      <c r="E5" s="37">
        <v>81.53</v>
      </c>
    </row>
    <row r="6" spans="1:5" s="29" customFormat="1" x14ac:dyDescent="0.25">
      <c r="A6" s="29">
        <v>631820</v>
      </c>
      <c r="C6" s="30">
        <v>73.59</v>
      </c>
      <c r="D6" s="44">
        <v>43.164078947368424</v>
      </c>
      <c r="E6" s="37">
        <v>85.7</v>
      </c>
    </row>
    <row r="7" spans="1:5" s="29" customFormat="1" x14ac:dyDescent="0.25">
      <c r="A7" s="29">
        <v>921771</v>
      </c>
      <c r="C7" s="30">
        <v>74.709999999999994</v>
      </c>
      <c r="D7" s="44">
        <v>31.644424552429655</v>
      </c>
      <c r="E7" s="37">
        <v>87.07</v>
      </c>
    </row>
    <row r="8" spans="1:5" s="29" customFormat="1" x14ac:dyDescent="0.25">
      <c r="A8" s="29">
        <v>640500</v>
      </c>
      <c r="C8" s="29">
        <v>79.17</v>
      </c>
      <c r="D8" s="44">
        <v>71.111199226305615</v>
      </c>
      <c r="E8" s="37">
        <v>92.24</v>
      </c>
    </row>
    <row r="9" spans="1:5" s="29" customFormat="1" x14ac:dyDescent="0.25">
      <c r="A9" s="29">
        <v>995356</v>
      </c>
      <c r="C9" s="30">
        <v>81.400000000000006</v>
      </c>
      <c r="D9" s="44">
        <v>48.79489361702128</v>
      </c>
      <c r="E9" s="37">
        <v>94.85</v>
      </c>
    </row>
    <row r="10" spans="1:5" s="29" customFormat="1" x14ac:dyDescent="0.25">
      <c r="A10" s="29">
        <v>870193</v>
      </c>
      <c r="C10" s="30">
        <v>82.52</v>
      </c>
      <c r="D10" s="44">
        <v>52.583706140350877</v>
      </c>
      <c r="E10" s="37">
        <v>96.18</v>
      </c>
    </row>
    <row r="11" spans="1:5" s="33" customFormat="1" x14ac:dyDescent="0.25">
      <c r="A11" s="29">
        <v>20455</v>
      </c>
      <c r="B11" s="29"/>
      <c r="C11" s="30">
        <v>85.86</v>
      </c>
      <c r="D11" s="44">
        <v>34.088589099342869</v>
      </c>
      <c r="E11" s="37">
        <v>99.33</v>
      </c>
    </row>
    <row r="12" spans="1:5" s="29" customFormat="1" x14ac:dyDescent="0.25">
      <c r="A12" s="29">
        <v>595017</v>
      </c>
      <c r="C12" s="30">
        <v>92.55</v>
      </c>
      <c r="D12" s="44">
        <v>43.075459254677597</v>
      </c>
      <c r="E12" s="37">
        <v>107.38</v>
      </c>
    </row>
    <row r="13" spans="1:5" s="29" customFormat="1" x14ac:dyDescent="0.25">
      <c r="A13" s="29">
        <v>995477</v>
      </c>
      <c r="C13" s="30">
        <v>94.35</v>
      </c>
      <c r="D13" s="44">
        <v>80.6504189944134</v>
      </c>
      <c r="E13" s="37">
        <v>107.79</v>
      </c>
    </row>
    <row r="14" spans="1:5" s="29" customFormat="1" x14ac:dyDescent="0.25">
      <c r="A14" s="29">
        <v>116595</v>
      </c>
      <c r="C14" s="30">
        <v>97.02</v>
      </c>
      <c r="D14" s="44">
        <v>77.919635893821933</v>
      </c>
      <c r="E14" s="37">
        <v>113.06</v>
      </c>
    </row>
    <row r="15" spans="1:5" s="29" customFormat="1" x14ac:dyDescent="0.25">
      <c r="A15" s="29">
        <v>86237</v>
      </c>
      <c r="C15" s="30">
        <v>97.79</v>
      </c>
      <c r="D15" s="44">
        <v>60.006566770558621</v>
      </c>
      <c r="E15" s="37">
        <v>110.48</v>
      </c>
    </row>
    <row r="16" spans="1:5" s="29" customFormat="1" x14ac:dyDescent="0.25">
      <c r="A16" s="29">
        <v>944424</v>
      </c>
      <c r="C16" s="30">
        <v>104.82</v>
      </c>
      <c r="D16" s="44">
        <v>40.967221220412057</v>
      </c>
      <c r="E16" s="37">
        <v>121.69</v>
      </c>
    </row>
    <row r="17" spans="1:5" s="29" customFormat="1" x14ac:dyDescent="0.25">
      <c r="A17" s="29">
        <v>140178</v>
      </c>
      <c r="C17" s="30">
        <v>115.97</v>
      </c>
      <c r="D17" s="44">
        <v>98.178002392344496</v>
      </c>
      <c r="E17" s="37">
        <v>135.16</v>
      </c>
    </row>
    <row r="18" spans="1:5" s="29" customFormat="1" x14ac:dyDescent="0.25">
      <c r="A18" s="29">
        <v>535146</v>
      </c>
      <c r="C18" s="30">
        <v>120.7</v>
      </c>
      <c r="D18" s="44">
        <v>50.082345252040682</v>
      </c>
      <c r="E18" s="37">
        <v>136.16999999999999</v>
      </c>
    </row>
    <row r="19" spans="1:5" s="29" customFormat="1" x14ac:dyDescent="0.25">
      <c r="A19" s="29">
        <v>910090</v>
      </c>
      <c r="C19" s="30">
        <v>128.55000000000001</v>
      </c>
      <c r="D19" s="44">
        <v>120.03391199106258</v>
      </c>
      <c r="E19" s="37">
        <v>145.35</v>
      </c>
    </row>
    <row r="20" spans="1:5" s="29" customFormat="1" x14ac:dyDescent="0.25">
      <c r="A20" s="29">
        <v>625987</v>
      </c>
      <c r="C20" s="30">
        <v>133.81</v>
      </c>
      <c r="D20" s="22">
        <v>94.430796019900498</v>
      </c>
      <c r="E20" s="37">
        <v>154.78</v>
      </c>
    </row>
    <row r="21" spans="1:5" s="29" customFormat="1" x14ac:dyDescent="0.25">
      <c r="A21" s="29">
        <v>134188</v>
      </c>
      <c r="C21" s="30">
        <v>134.93</v>
      </c>
      <c r="D21" s="44">
        <v>73.236378480254885</v>
      </c>
      <c r="E21" s="37">
        <v>156.6</v>
      </c>
    </row>
    <row r="22" spans="1:5" s="29" customFormat="1" x14ac:dyDescent="0.25">
      <c r="A22" s="29">
        <v>154343</v>
      </c>
      <c r="C22" s="30">
        <v>135.63999999999999</v>
      </c>
      <c r="D22" s="44">
        <v>46.807636035222373</v>
      </c>
      <c r="E22" s="37">
        <v>153.22999999999999</v>
      </c>
    </row>
    <row r="23" spans="1:5" s="29" customFormat="1" x14ac:dyDescent="0.25">
      <c r="A23" s="29">
        <v>658880</v>
      </c>
      <c r="C23" s="30">
        <v>138.55000000000001</v>
      </c>
      <c r="D23" s="44">
        <v>129.74236629353234</v>
      </c>
      <c r="E23" s="37">
        <v>159.69999999999999</v>
      </c>
    </row>
    <row r="24" spans="1:5" s="29" customFormat="1" x14ac:dyDescent="0.25">
      <c r="A24" s="29">
        <v>835438</v>
      </c>
      <c r="C24" s="30">
        <v>140.5</v>
      </c>
      <c r="D24" s="44">
        <v>128.0817543859649</v>
      </c>
      <c r="E24" s="37">
        <v>163.66</v>
      </c>
    </row>
    <row r="25" spans="1:5" s="29" customFormat="1" x14ac:dyDescent="0.25">
      <c r="A25" s="29">
        <v>115940</v>
      </c>
      <c r="C25" s="30">
        <v>140.51</v>
      </c>
      <c r="D25" s="44">
        <v>38.784334763948479</v>
      </c>
      <c r="E25" s="37">
        <v>163.24</v>
      </c>
    </row>
    <row r="26" spans="1:5" s="29" customFormat="1" x14ac:dyDescent="0.25">
      <c r="A26" s="29">
        <v>144716</v>
      </c>
      <c r="C26" s="30">
        <v>148.71</v>
      </c>
      <c r="D26" s="44">
        <v>33.025860735009672</v>
      </c>
      <c r="E26" s="37">
        <v>170.31</v>
      </c>
    </row>
    <row r="27" spans="1:5" s="29" customFormat="1" x14ac:dyDescent="0.25">
      <c r="A27" s="29">
        <v>961982</v>
      </c>
      <c r="C27" s="30">
        <v>159.46</v>
      </c>
      <c r="D27" s="44">
        <v>142.18876543209876</v>
      </c>
      <c r="E27" s="37">
        <v>184.33</v>
      </c>
    </row>
    <row r="28" spans="1:5" s="29" customFormat="1" x14ac:dyDescent="0.25">
      <c r="A28" s="29">
        <v>834255</v>
      </c>
      <c r="C28" s="30">
        <v>159.46</v>
      </c>
      <c r="D28" s="44">
        <v>97.571291238331568</v>
      </c>
      <c r="E28" s="37">
        <v>184.78</v>
      </c>
    </row>
    <row r="29" spans="1:5" s="29" customFormat="1" x14ac:dyDescent="0.25">
      <c r="A29" s="29">
        <v>540440</v>
      </c>
      <c r="C29" s="30">
        <v>159.47</v>
      </c>
      <c r="D29" s="44">
        <v>120.43287690343328</v>
      </c>
      <c r="E29" s="37">
        <v>185.81</v>
      </c>
    </row>
    <row r="30" spans="1:5" s="29" customFormat="1" x14ac:dyDescent="0.25">
      <c r="A30" s="29">
        <v>975430</v>
      </c>
      <c r="C30" s="30">
        <v>163.25</v>
      </c>
      <c r="D30" s="44">
        <v>11.695458823529407</v>
      </c>
      <c r="E30" s="37">
        <v>183.96</v>
      </c>
    </row>
    <row r="31" spans="1:5" s="29" customFormat="1" ht="14.25" customHeight="1" x14ac:dyDescent="0.25">
      <c r="A31" s="29">
        <v>545796</v>
      </c>
      <c r="C31" s="30">
        <v>166.15</v>
      </c>
      <c r="D31" s="44">
        <v>137.25460348162477</v>
      </c>
      <c r="E31" s="37">
        <v>193.62</v>
      </c>
    </row>
    <row r="32" spans="1:5" s="29" customFormat="1" x14ac:dyDescent="0.25">
      <c r="A32" s="29">
        <v>108390</v>
      </c>
      <c r="C32" s="30">
        <v>168.38</v>
      </c>
      <c r="D32" s="44">
        <v>110.0763092105263</v>
      </c>
      <c r="E32" s="37">
        <v>195.56</v>
      </c>
    </row>
    <row r="33" spans="1:5" s="29" customFormat="1" x14ac:dyDescent="0.25">
      <c r="A33" s="29">
        <v>945176</v>
      </c>
      <c r="C33" s="30">
        <v>172.71</v>
      </c>
      <c r="D33" s="44">
        <v>140.43608008954112</v>
      </c>
      <c r="E33" s="37">
        <v>194.94</v>
      </c>
    </row>
    <row r="34" spans="1:5" s="29" customFormat="1" x14ac:dyDescent="0.25">
      <c r="A34" s="29">
        <v>658465</v>
      </c>
      <c r="C34" s="30">
        <v>175.89000000000001</v>
      </c>
      <c r="D34" s="44">
        <v>142.74263011119868</v>
      </c>
      <c r="E34" s="37">
        <v>200.39</v>
      </c>
    </row>
    <row r="35" spans="1:5" s="29" customFormat="1" x14ac:dyDescent="0.25">
      <c r="A35" s="29">
        <v>549386</v>
      </c>
      <c r="C35" s="30">
        <v>178.23</v>
      </c>
      <c r="D35" s="44">
        <v>146.46732558139533</v>
      </c>
      <c r="E35" s="37">
        <v>200.99</v>
      </c>
    </row>
    <row r="36" spans="1:5" s="29" customFormat="1" x14ac:dyDescent="0.25">
      <c r="A36" s="29">
        <v>100051</v>
      </c>
      <c r="C36" s="30">
        <v>178.42</v>
      </c>
      <c r="D36" s="44">
        <v>170.34269825918761</v>
      </c>
      <c r="E36" s="37">
        <v>207.88</v>
      </c>
    </row>
    <row r="37" spans="1:5" s="29" customFormat="1" x14ac:dyDescent="0.25">
      <c r="A37" s="29">
        <v>37509</v>
      </c>
      <c r="C37" s="30">
        <v>179.52</v>
      </c>
      <c r="D37" s="44">
        <v>74.603327633378939</v>
      </c>
      <c r="E37" s="37">
        <v>208.43</v>
      </c>
    </row>
    <row r="38" spans="1:5" s="29" customFormat="1" x14ac:dyDescent="0.25">
      <c r="A38" s="29">
        <v>941317</v>
      </c>
      <c r="C38" s="30">
        <v>184.54</v>
      </c>
      <c r="D38" s="44">
        <v>155.38136381475667</v>
      </c>
      <c r="E38" s="37">
        <v>208.67</v>
      </c>
    </row>
    <row r="39" spans="1:5" s="29" customFormat="1" x14ac:dyDescent="0.25">
      <c r="A39" s="29">
        <v>139477</v>
      </c>
      <c r="C39" s="30">
        <v>185.11</v>
      </c>
      <c r="D39" s="44">
        <v>121.28401003360773</v>
      </c>
      <c r="E39" s="37">
        <v>215.63</v>
      </c>
    </row>
    <row r="40" spans="1:5" s="29" customFormat="1" x14ac:dyDescent="0.25">
      <c r="A40" s="29">
        <v>615902</v>
      </c>
      <c r="C40" s="30">
        <v>187.33</v>
      </c>
      <c r="D40" s="44">
        <v>127.95948464912283</v>
      </c>
      <c r="E40" s="37">
        <v>218.24</v>
      </c>
    </row>
    <row r="41" spans="1:5" s="29" customFormat="1" x14ac:dyDescent="0.25">
      <c r="A41" s="29">
        <v>920370</v>
      </c>
      <c r="C41" s="30">
        <v>187.34</v>
      </c>
      <c r="D41" s="44">
        <v>61.378989010989017</v>
      </c>
      <c r="E41" s="37">
        <v>216.55</v>
      </c>
    </row>
    <row r="42" spans="1:5" s="29" customFormat="1" x14ac:dyDescent="0.25">
      <c r="A42" s="29">
        <v>216747</v>
      </c>
      <c r="C42" s="30">
        <v>188.69</v>
      </c>
      <c r="D42" s="44">
        <v>186.34372340425531</v>
      </c>
      <c r="E42" s="37">
        <v>216.11</v>
      </c>
    </row>
    <row r="43" spans="1:5" s="29" customFormat="1" x14ac:dyDescent="0.25">
      <c r="A43" s="29">
        <v>90868</v>
      </c>
      <c r="C43" s="30">
        <v>194.03</v>
      </c>
      <c r="D43" s="44">
        <v>154.80868810733489</v>
      </c>
      <c r="E43" s="37">
        <v>224.18</v>
      </c>
    </row>
    <row r="44" spans="1:5" s="29" customFormat="1" x14ac:dyDescent="0.25">
      <c r="A44" s="29">
        <v>858506</v>
      </c>
      <c r="C44" s="30">
        <v>202.96</v>
      </c>
      <c r="D44" s="44">
        <v>135.40321649484537</v>
      </c>
      <c r="E44" s="37">
        <v>235.18</v>
      </c>
    </row>
    <row r="45" spans="1:5" s="29" customFormat="1" x14ac:dyDescent="0.25">
      <c r="A45" s="29">
        <v>12875</v>
      </c>
      <c r="C45" s="30">
        <v>203.84</v>
      </c>
      <c r="D45" s="44">
        <v>50.209871794871816</v>
      </c>
      <c r="E45" s="37">
        <v>233.65</v>
      </c>
    </row>
    <row r="46" spans="1:5" s="29" customFormat="1" x14ac:dyDescent="0.25">
      <c r="A46" s="29">
        <v>534099</v>
      </c>
      <c r="C46" s="30">
        <v>208.53</v>
      </c>
      <c r="D46" s="44">
        <v>177.03707142857144</v>
      </c>
      <c r="E46" s="37">
        <v>242.98</v>
      </c>
    </row>
    <row r="47" spans="1:5" s="29" customFormat="1" x14ac:dyDescent="0.25">
      <c r="A47" s="29">
        <v>946201</v>
      </c>
      <c r="C47" s="30">
        <v>209.64</v>
      </c>
      <c r="D47" s="44">
        <v>141.50153027823239</v>
      </c>
      <c r="E47" s="37">
        <v>242.41</v>
      </c>
    </row>
    <row r="48" spans="1:5" s="29" customFormat="1" x14ac:dyDescent="0.25">
      <c r="A48" s="29">
        <v>609290</v>
      </c>
      <c r="C48" s="30">
        <v>221.16</v>
      </c>
      <c r="D48" s="44">
        <v>200.65929456942428</v>
      </c>
      <c r="E48" s="37">
        <v>255.29</v>
      </c>
    </row>
    <row r="49" spans="1:5" s="29" customFormat="1" x14ac:dyDescent="0.25">
      <c r="A49" s="29">
        <v>504973</v>
      </c>
      <c r="C49" s="30">
        <v>226.38</v>
      </c>
      <c r="D49" s="44">
        <v>134.29905295933855</v>
      </c>
      <c r="E49" s="37">
        <v>262.43</v>
      </c>
    </row>
    <row r="50" spans="1:5" s="29" customFormat="1" x14ac:dyDescent="0.25">
      <c r="A50" s="29">
        <v>911423</v>
      </c>
      <c r="C50" s="30">
        <v>229.72</v>
      </c>
      <c r="D50" s="44">
        <v>195.31514367281076</v>
      </c>
      <c r="E50" s="37">
        <v>263.74</v>
      </c>
    </row>
    <row r="51" spans="1:5" s="29" customFormat="1" x14ac:dyDescent="0.25">
      <c r="A51" s="29">
        <v>945163</v>
      </c>
      <c r="C51" s="30">
        <v>234.23</v>
      </c>
      <c r="D51" s="44">
        <v>141.57413447782545</v>
      </c>
      <c r="E51" s="37">
        <v>264.62</v>
      </c>
    </row>
    <row r="52" spans="1:5" s="29" customFormat="1" x14ac:dyDescent="0.25">
      <c r="A52" s="29">
        <v>635243</v>
      </c>
      <c r="C52" s="30">
        <v>236.4</v>
      </c>
      <c r="D52" s="44">
        <v>162.30264411027571</v>
      </c>
      <c r="E52" s="37">
        <v>272.68</v>
      </c>
    </row>
    <row r="53" spans="1:5" s="29" customFormat="1" x14ac:dyDescent="0.25">
      <c r="A53" s="29">
        <v>605797</v>
      </c>
      <c r="C53" s="30">
        <v>237.52</v>
      </c>
      <c r="D53" s="44">
        <v>103.77188410187944</v>
      </c>
      <c r="E53" s="37">
        <v>274.57</v>
      </c>
    </row>
    <row r="54" spans="1:5" s="29" customFormat="1" x14ac:dyDescent="0.25">
      <c r="A54" s="29">
        <v>994764</v>
      </c>
      <c r="C54" s="30">
        <v>238.64</v>
      </c>
      <c r="D54" s="44">
        <v>88.1359505908664</v>
      </c>
      <c r="E54" s="37">
        <v>275.43</v>
      </c>
    </row>
    <row r="55" spans="1:5" s="29" customFormat="1" x14ac:dyDescent="0.25">
      <c r="A55" s="29">
        <v>12694</v>
      </c>
      <c r="C55" s="30">
        <v>246.06</v>
      </c>
      <c r="D55" s="44">
        <v>173.58501326484534</v>
      </c>
      <c r="E55" s="37">
        <v>277.95999999999998</v>
      </c>
    </row>
    <row r="56" spans="1:5" s="29" customFormat="1" x14ac:dyDescent="0.25">
      <c r="A56" s="29">
        <v>847418</v>
      </c>
      <c r="C56" s="30">
        <v>246.44</v>
      </c>
      <c r="D56" s="44">
        <v>95.138840509399643</v>
      </c>
      <c r="E56" s="37">
        <v>285.54000000000002</v>
      </c>
    </row>
    <row r="57" spans="1:5" s="29" customFormat="1" x14ac:dyDescent="0.25">
      <c r="A57" s="29">
        <v>510431</v>
      </c>
      <c r="C57" s="30">
        <v>249.99</v>
      </c>
      <c r="D57" s="44">
        <v>119.49026470141766</v>
      </c>
      <c r="E57" s="37">
        <v>282.45999999999998</v>
      </c>
    </row>
    <row r="58" spans="1:5" s="29" customFormat="1" x14ac:dyDescent="0.25">
      <c r="A58" s="29">
        <v>658813</v>
      </c>
      <c r="C58" s="30">
        <v>264.27999999999997</v>
      </c>
      <c r="D58" s="44">
        <v>240.07382860583354</v>
      </c>
      <c r="E58" s="37">
        <v>307.93</v>
      </c>
    </row>
    <row r="59" spans="1:5" s="29" customFormat="1" x14ac:dyDescent="0.25">
      <c r="A59" s="29">
        <v>656275</v>
      </c>
      <c r="C59" s="30">
        <v>275.42</v>
      </c>
      <c r="D59" s="44">
        <v>235.01674418604654</v>
      </c>
      <c r="E59" s="37">
        <v>320.91000000000003</v>
      </c>
    </row>
    <row r="60" spans="1:5" s="29" customFormat="1" x14ac:dyDescent="0.25">
      <c r="A60" s="29">
        <v>954423</v>
      </c>
      <c r="C60" s="30">
        <v>279.89</v>
      </c>
      <c r="D60" s="44">
        <v>157.5050523255814</v>
      </c>
      <c r="E60" s="37">
        <v>325</v>
      </c>
    </row>
    <row r="61" spans="1:5" s="38" customFormat="1" x14ac:dyDescent="0.25">
      <c r="A61" s="29">
        <v>540051</v>
      </c>
      <c r="B61" s="29"/>
      <c r="C61" s="30">
        <v>286.58999999999997</v>
      </c>
      <c r="D61" s="44">
        <v>190.71636135599823</v>
      </c>
      <c r="E61" s="37">
        <v>333.93</v>
      </c>
    </row>
    <row r="62" spans="1:5" s="29" customFormat="1" x14ac:dyDescent="0.25">
      <c r="A62" s="29">
        <v>617704</v>
      </c>
      <c r="C62" s="30">
        <v>289.10000000000002</v>
      </c>
      <c r="D62" s="44">
        <v>228.29708241758243</v>
      </c>
      <c r="E62" s="37">
        <v>333.22</v>
      </c>
    </row>
    <row r="63" spans="1:5" s="29" customFormat="1" x14ac:dyDescent="0.25">
      <c r="A63" s="29">
        <v>136293</v>
      </c>
      <c r="C63" s="30">
        <v>299.95999999999998</v>
      </c>
      <c r="D63" s="44">
        <v>269.66553306958815</v>
      </c>
      <c r="E63" s="37">
        <v>349.53</v>
      </c>
    </row>
    <row r="64" spans="1:5" s="29" customFormat="1" x14ac:dyDescent="0.25">
      <c r="A64" s="29">
        <v>573592</v>
      </c>
      <c r="C64" s="30">
        <v>303.31</v>
      </c>
      <c r="D64" s="44">
        <v>275.52579075544298</v>
      </c>
      <c r="E64" s="37">
        <v>353.41</v>
      </c>
    </row>
    <row r="65" spans="1:5" s="29" customFormat="1" x14ac:dyDescent="0.25">
      <c r="A65" s="29">
        <v>636029</v>
      </c>
      <c r="C65" s="30">
        <v>304.42</v>
      </c>
      <c r="D65" s="44">
        <v>296.83170949753543</v>
      </c>
      <c r="E65" s="37">
        <v>343.6</v>
      </c>
    </row>
    <row r="66" spans="1:5" s="29" customFormat="1" x14ac:dyDescent="0.25">
      <c r="A66" s="29">
        <v>953828</v>
      </c>
      <c r="C66" s="30">
        <v>305.42</v>
      </c>
      <c r="D66" s="44">
        <v>268.81441180792831</v>
      </c>
      <c r="E66" s="37">
        <v>349.05</v>
      </c>
    </row>
    <row r="67" spans="1:5" s="29" customFormat="1" x14ac:dyDescent="0.25">
      <c r="A67" s="29">
        <v>648592</v>
      </c>
      <c r="C67" s="30">
        <v>310.73</v>
      </c>
      <c r="D67" s="44">
        <v>197.1327605289498</v>
      </c>
      <c r="E67" s="37">
        <v>350.83</v>
      </c>
    </row>
    <row r="68" spans="1:5" s="29" customFormat="1" x14ac:dyDescent="0.25">
      <c r="A68" s="29">
        <v>650889</v>
      </c>
      <c r="C68" s="30">
        <v>322.27</v>
      </c>
      <c r="D68" s="44">
        <v>221.55919243986253</v>
      </c>
      <c r="E68" s="37">
        <v>368.5</v>
      </c>
    </row>
    <row r="69" spans="1:5" s="29" customFormat="1" x14ac:dyDescent="0.25">
      <c r="A69" s="29">
        <v>591257</v>
      </c>
      <c r="C69" s="30">
        <v>323.75</v>
      </c>
      <c r="D69" s="44">
        <v>298.0547945283883</v>
      </c>
      <c r="E69" s="37">
        <v>373.12</v>
      </c>
    </row>
    <row r="70" spans="1:5" s="29" customFormat="1" x14ac:dyDescent="0.25">
      <c r="A70" s="33">
        <v>525741</v>
      </c>
      <c r="B70" s="33"/>
      <c r="C70" s="34">
        <v>330.06</v>
      </c>
      <c r="D70" s="46">
        <v>278.7259496124031</v>
      </c>
      <c r="E70" s="42">
        <v>383.9</v>
      </c>
    </row>
    <row r="71" spans="1:5" s="29" customFormat="1" x14ac:dyDescent="0.25">
      <c r="A71" s="29">
        <v>665636</v>
      </c>
      <c r="C71" s="30">
        <v>334.53</v>
      </c>
      <c r="D71" s="44">
        <v>256.26101986421924</v>
      </c>
      <c r="E71" s="37">
        <v>387.7</v>
      </c>
    </row>
    <row r="72" spans="1:5" s="29" customFormat="1" x14ac:dyDescent="0.25">
      <c r="A72" s="29">
        <v>131935</v>
      </c>
      <c r="C72" s="30">
        <v>334.53</v>
      </c>
      <c r="D72" s="47">
        <v>317.49104651162787</v>
      </c>
      <c r="E72" s="37">
        <v>382.5</v>
      </c>
    </row>
    <row r="73" spans="1:5" s="29" customFormat="1" x14ac:dyDescent="0.25">
      <c r="A73" s="29">
        <v>144382</v>
      </c>
      <c r="C73" s="30">
        <v>342.33</v>
      </c>
      <c r="D73" s="44">
        <v>311.37273244781784</v>
      </c>
      <c r="E73" s="37">
        <v>398.87</v>
      </c>
    </row>
    <row r="74" spans="1:5" s="29" customFormat="1" x14ac:dyDescent="0.25">
      <c r="A74" s="29">
        <v>994703</v>
      </c>
      <c r="C74" s="30">
        <v>343.45</v>
      </c>
      <c r="D74" s="44">
        <v>268.16706173387558</v>
      </c>
      <c r="E74" s="37">
        <v>398.43</v>
      </c>
    </row>
    <row r="75" spans="1:5" s="29" customFormat="1" x14ac:dyDescent="0.25">
      <c r="A75" s="29">
        <v>595280</v>
      </c>
      <c r="C75" s="30">
        <v>347.9</v>
      </c>
      <c r="D75" s="44">
        <v>152.08319628647214</v>
      </c>
      <c r="E75" s="37">
        <v>403.46</v>
      </c>
    </row>
    <row r="76" spans="1:5" s="29" customFormat="1" x14ac:dyDescent="0.25">
      <c r="A76" s="29">
        <v>654667</v>
      </c>
      <c r="C76" s="30">
        <v>347.91</v>
      </c>
      <c r="D76" s="44">
        <v>308.27710408607351</v>
      </c>
      <c r="E76" s="37">
        <v>402.02</v>
      </c>
    </row>
    <row r="77" spans="1:5" s="29" customFormat="1" x14ac:dyDescent="0.25">
      <c r="A77" s="29">
        <v>940093</v>
      </c>
      <c r="C77" s="30">
        <v>357.94</v>
      </c>
      <c r="D77" s="44">
        <v>167.37140709317811</v>
      </c>
      <c r="E77" s="37">
        <v>414.49</v>
      </c>
    </row>
    <row r="78" spans="1:5" s="29" customFormat="1" x14ac:dyDescent="0.25">
      <c r="A78" s="29">
        <v>211405</v>
      </c>
      <c r="C78" s="30">
        <v>364.65</v>
      </c>
      <c r="D78" s="44">
        <v>68.351666666666574</v>
      </c>
      <c r="E78" s="37">
        <v>420.9</v>
      </c>
    </row>
    <row r="79" spans="1:5" s="29" customFormat="1" x14ac:dyDescent="0.25">
      <c r="A79" s="29">
        <v>658746</v>
      </c>
      <c r="C79" s="29">
        <v>372.44</v>
      </c>
      <c r="D79" s="22">
        <v>307.61471631205671</v>
      </c>
      <c r="E79" s="37">
        <v>432.22</v>
      </c>
    </row>
    <row r="80" spans="1:5" s="29" customFormat="1" x14ac:dyDescent="0.25">
      <c r="A80" s="33">
        <v>644426</v>
      </c>
      <c r="B80" s="33"/>
      <c r="C80" s="34">
        <v>378.49</v>
      </c>
      <c r="D80" s="42">
        <v>291.62228426395939</v>
      </c>
      <c r="E80" s="42">
        <v>425.84</v>
      </c>
    </row>
    <row r="81" spans="1:5" s="29" customFormat="1" x14ac:dyDescent="0.25">
      <c r="A81" s="29">
        <v>11300</v>
      </c>
      <c r="C81" s="30">
        <v>395.87</v>
      </c>
      <c r="D81" s="44">
        <v>277.39422680412372</v>
      </c>
      <c r="E81" s="37">
        <v>456.35</v>
      </c>
    </row>
    <row r="82" spans="1:5" s="29" customFormat="1" x14ac:dyDescent="0.25">
      <c r="A82" s="29">
        <v>644380</v>
      </c>
      <c r="C82" s="30">
        <v>400.33</v>
      </c>
      <c r="D82" s="44">
        <v>368.42287735849055</v>
      </c>
      <c r="E82" s="37">
        <v>466.47</v>
      </c>
    </row>
    <row r="83" spans="1:5" s="29" customFormat="1" x14ac:dyDescent="0.25">
      <c r="A83" s="29">
        <v>572892</v>
      </c>
      <c r="C83" s="30">
        <v>402.21</v>
      </c>
      <c r="D83" s="44">
        <v>400.95506578947368</v>
      </c>
      <c r="E83" s="37">
        <v>454.77</v>
      </c>
    </row>
    <row r="84" spans="1:5" s="29" customFormat="1" x14ac:dyDescent="0.25">
      <c r="A84" s="29">
        <v>560831</v>
      </c>
      <c r="C84" s="30">
        <v>403.67</v>
      </c>
      <c r="D84" s="44">
        <v>295.87340405469115</v>
      </c>
      <c r="E84" s="37">
        <v>467.62</v>
      </c>
    </row>
    <row r="85" spans="1:5" s="29" customFormat="1" x14ac:dyDescent="0.25">
      <c r="A85" s="29">
        <v>942409</v>
      </c>
      <c r="C85" s="30">
        <v>414.03</v>
      </c>
      <c r="D85" s="44">
        <v>401.41713815789473</v>
      </c>
      <c r="E85" s="37">
        <v>468.15</v>
      </c>
    </row>
    <row r="86" spans="1:5" s="29" customFormat="1" x14ac:dyDescent="0.25">
      <c r="A86" s="29">
        <v>920253</v>
      </c>
      <c r="C86" s="30">
        <v>439.35</v>
      </c>
      <c r="D86" s="44">
        <v>423.53328189300413</v>
      </c>
      <c r="E86" s="37">
        <v>511.93</v>
      </c>
    </row>
    <row r="87" spans="1:5" s="29" customFormat="1" x14ac:dyDescent="0.25">
      <c r="A87" s="29">
        <v>986349</v>
      </c>
      <c r="C87" s="30">
        <v>443.65</v>
      </c>
      <c r="D87" s="44">
        <v>131.50729452054787</v>
      </c>
      <c r="E87" s="37">
        <v>511.1</v>
      </c>
    </row>
    <row r="88" spans="1:5" s="29" customFormat="1" x14ac:dyDescent="0.25">
      <c r="A88" s="29">
        <v>202163</v>
      </c>
      <c r="C88" s="30">
        <v>453.84</v>
      </c>
      <c r="D88" s="44">
        <v>370.47180959302324</v>
      </c>
      <c r="E88" s="37">
        <v>527.24</v>
      </c>
    </row>
    <row r="89" spans="1:5" s="29" customFormat="1" x14ac:dyDescent="0.25">
      <c r="A89" s="29">
        <v>999832</v>
      </c>
      <c r="C89" s="30">
        <v>456.07</v>
      </c>
      <c r="D89" s="44">
        <v>371.52149666037462</v>
      </c>
      <c r="E89" s="37">
        <v>528.17999999999995</v>
      </c>
    </row>
    <row r="90" spans="1:5" s="29" customFormat="1" x14ac:dyDescent="0.25">
      <c r="A90" s="29">
        <v>944944</v>
      </c>
      <c r="C90" s="30">
        <v>457.19</v>
      </c>
      <c r="D90" s="44">
        <v>344.20936046511628</v>
      </c>
      <c r="E90" s="37">
        <v>526.71</v>
      </c>
    </row>
    <row r="91" spans="1:5" s="29" customFormat="1" x14ac:dyDescent="0.25">
      <c r="A91" s="29">
        <v>901572</v>
      </c>
      <c r="C91" s="30">
        <v>473.18</v>
      </c>
      <c r="D91" s="44">
        <v>451.79392543859649</v>
      </c>
      <c r="E91" s="37">
        <v>535.02</v>
      </c>
    </row>
    <row r="92" spans="1:5" s="29" customFormat="1" x14ac:dyDescent="0.25">
      <c r="A92" s="29">
        <v>23388</v>
      </c>
      <c r="C92" s="30">
        <v>482.85</v>
      </c>
      <c r="D92" s="44">
        <v>477.63145833333334</v>
      </c>
      <c r="E92" s="37">
        <v>562.58000000000004</v>
      </c>
    </row>
    <row r="93" spans="1:5" s="29" customFormat="1" x14ac:dyDescent="0.25">
      <c r="A93" s="29">
        <v>568026</v>
      </c>
      <c r="C93" s="30">
        <v>483.95</v>
      </c>
      <c r="D93" s="44">
        <v>300.77918918918914</v>
      </c>
      <c r="E93" s="37">
        <v>557.79</v>
      </c>
    </row>
    <row r="94" spans="1:5" s="29" customFormat="1" x14ac:dyDescent="0.25">
      <c r="A94" s="29">
        <v>218504</v>
      </c>
      <c r="C94" s="30">
        <v>504.03</v>
      </c>
      <c r="D94" s="44">
        <v>128.64089722625965</v>
      </c>
      <c r="E94" s="37">
        <v>585.76</v>
      </c>
    </row>
    <row r="95" spans="1:5" s="29" customFormat="1" x14ac:dyDescent="0.25">
      <c r="A95" s="29">
        <v>114051</v>
      </c>
      <c r="C95" s="30">
        <v>507.37</v>
      </c>
      <c r="D95" s="44">
        <v>476.39277562862668</v>
      </c>
      <c r="E95" s="37">
        <v>591.16999999999996</v>
      </c>
    </row>
    <row r="96" spans="1:5" s="29" customFormat="1" x14ac:dyDescent="0.25">
      <c r="A96" s="29">
        <v>134594</v>
      </c>
      <c r="C96" s="30">
        <v>508.49</v>
      </c>
      <c r="D96" s="44">
        <v>453.82790668011393</v>
      </c>
      <c r="E96" s="37">
        <v>581.24</v>
      </c>
    </row>
    <row r="97" spans="1:5" s="29" customFormat="1" x14ac:dyDescent="0.25">
      <c r="A97" s="29">
        <v>145896</v>
      </c>
      <c r="C97" s="30">
        <v>515.17999999999995</v>
      </c>
      <c r="D97" s="44">
        <v>469.76840304182502</v>
      </c>
      <c r="E97" s="37">
        <v>597.37</v>
      </c>
    </row>
    <row r="98" spans="1:5" s="29" customFormat="1" x14ac:dyDescent="0.25">
      <c r="A98" s="29">
        <v>611907</v>
      </c>
      <c r="C98" s="30">
        <v>539.41999999999996</v>
      </c>
      <c r="D98" s="44">
        <v>478.09763942670349</v>
      </c>
      <c r="E98" s="37">
        <v>609.08000000000004</v>
      </c>
    </row>
    <row r="99" spans="1:5" s="29" customFormat="1" x14ac:dyDescent="0.25">
      <c r="A99" s="29">
        <v>666634</v>
      </c>
      <c r="C99" s="30">
        <v>545.74</v>
      </c>
      <c r="D99" s="44">
        <v>526.98683301853384</v>
      </c>
      <c r="E99" s="37">
        <v>616.04</v>
      </c>
    </row>
    <row r="100" spans="1:5" s="29" customFormat="1" x14ac:dyDescent="0.25">
      <c r="A100" s="29">
        <v>676438</v>
      </c>
      <c r="C100" s="30">
        <v>546.4</v>
      </c>
      <c r="D100" s="44">
        <v>529.43978723404257</v>
      </c>
      <c r="E100" s="37">
        <v>636.61</v>
      </c>
    </row>
    <row r="101" spans="1:5" s="29" customFormat="1" x14ac:dyDescent="0.25">
      <c r="A101" s="29">
        <v>659902</v>
      </c>
      <c r="C101" s="30">
        <v>546.41</v>
      </c>
      <c r="D101" s="44">
        <v>506.15181314838554</v>
      </c>
      <c r="E101" s="37">
        <v>636.58000000000004</v>
      </c>
    </row>
    <row r="102" spans="1:5" s="29" customFormat="1" x14ac:dyDescent="0.25">
      <c r="A102" s="29">
        <v>999818</v>
      </c>
      <c r="C102" s="30">
        <v>548.1</v>
      </c>
      <c r="D102" s="44">
        <v>404.8509546377793</v>
      </c>
      <c r="E102" s="37">
        <v>618.75</v>
      </c>
    </row>
    <row r="103" spans="1:5" s="29" customFormat="1" x14ac:dyDescent="0.25">
      <c r="A103" s="29">
        <v>537954</v>
      </c>
      <c r="C103" s="30">
        <v>553.1</v>
      </c>
      <c r="D103" s="44">
        <v>530.5884032682286</v>
      </c>
      <c r="E103" s="37">
        <v>644.45000000000005</v>
      </c>
    </row>
    <row r="104" spans="1:5" s="29" customFormat="1" x14ac:dyDescent="0.25">
      <c r="A104" s="29">
        <v>855199</v>
      </c>
      <c r="C104" s="30">
        <v>565.37</v>
      </c>
      <c r="D104" s="44">
        <v>531.6999113300493</v>
      </c>
      <c r="E104" s="37">
        <v>654.53</v>
      </c>
    </row>
    <row r="105" spans="1:5" s="23" customFormat="1" x14ac:dyDescent="0.25">
      <c r="A105" s="29">
        <v>857992</v>
      </c>
      <c r="B105" s="29"/>
      <c r="C105" s="30">
        <v>569.4</v>
      </c>
      <c r="D105" s="44">
        <v>361.23581503941773</v>
      </c>
      <c r="E105" s="37">
        <v>643.1</v>
      </c>
    </row>
    <row r="106" spans="1:5" s="29" customFormat="1" x14ac:dyDescent="0.25">
      <c r="A106" s="29">
        <v>221320</v>
      </c>
      <c r="C106" s="30">
        <v>598.82000000000005</v>
      </c>
      <c r="D106" s="44">
        <v>257.13853951890042</v>
      </c>
      <c r="E106" s="37">
        <v>694.71</v>
      </c>
    </row>
    <row r="107" spans="1:5" s="29" customFormat="1" x14ac:dyDescent="0.25">
      <c r="A107" s="29">
        <v>620847</v>
      </c>
      <c r="C107" s="30">
        <v>602.15</v>
      </c>
      <c r="D107" s="44">
        <v>536.50594149908591</v>
      </c>
      <c r="E107" s="37">
        <v>695.76</v>
      </c>
    </row>
    <row r="108" spans="1:5" s="29" customFormat="1" x14ac:dyDescent="0.25">
      <c r="A108" s="29">
        <v>644451</v>
      </c>
      <c r="C108" s="30">
        <v>632.33000000000004</v>
      </c>
      <c r="D108" s="44">
        <v>606.83597826086964</v>
      </c>
      <c r="E108" s="36">
        <v>711.45</v>
      </c>
    </row>
    <row r="109" spans="1:5" s="16" customFormat="1" x14ac:dyDescent="0.25">
      <c r="A109" s="29">
        <v>834373</v>
      </c>
      <c r="B109" s="29"/>
      <c r="C109" s="30">
        <v>642.74</v>
      </c>
      <c r="D109" s="44">
        <v>606.19330343796707</v>
      </c>
      <c r="E109" s="37">
        <v>723.57</v>
      </c>
    </row>
    <row r="110" spans="1:5" s="29" customFormat="1" x14ac:dyDescent="0.25">
      <c r="A110" s="41">
        <v>36286</v>
      </c>
      <c r="B110" s="41"/>
      <c r="C110" s="34">
        <v>674.15</v>
      </c>
      <c r="D110" s="46">
        <v>601.96612359550556</v>
      </c>
      <c r="E110" s="42">
        <v>770.56</v>
      </c>
    </row>
    <row r="111" spans="1:5" s="29" customFormat="1" x14ac:dyDescent="0.25">
      <c r="A111" s="29">
        <v>854405</v>
      </c>
      <c r="C111" s="30">
        <v>675.75</v>
      </c>
      <c r="D111" s="44">
        <v>304.75528036208198</v>
      </c>
      <c r="E111" s="37">
        <v>783.32</v>
      </c>
    </row>
    <row r="112" spans="1:5" s="29" customFormat="1" x14ac:dyDescent="0.25">
      <c r="A112" s="29">
        <v>984293</v>
      </c>
      <c r="C112" s="30">
        <v>688.02</v>
      </c>
      <c r="D112" s="44">
        <v>573.90715048543689</v>
      </c>
      <c r="E112" s="37">
        <v>797.04</v>
      </c>
    </row>
    <row r="113" spans="1:5" s="29" customFormat="1" x14ac:dyDescent="0.25">
      <c r="A113" s="29">
        <v>225384</v>
      </c>
      <c r="C113" s="30">
        <v>717.02</v>
      </c>
      <c r="D113" s="44">
        <v>509.71473337572672</v>
      </c>
      <c r="E113" s="37">
        <v>832.71</v>
      </c>
    </row>
    <row r="114" spans="1:5" s="29" customFormat="1" x14ac:dyDescent="0.25">
      <c r="A114" s="29">
        <v>138704</v>
      </c>
      <c r="C114" s="30">
        <v>728.16</v>
      </c>
      <c r="D114" s="44">
        <v>650.68463036490823</v>
      </c>
      <c r="E114" s="37">
        <v>848.4</v>
      </c>
    </row>
    <row r="115" spans="1:5" s="29" customFormat="1" x14ac:dyDescent="0.25">
      <c r="A115" s="29">
        <v>60638</v>
      </c>
      <c r="C115" s="30">
        <v>752.7</v>
      </c>
      <c r="D115" s="44">
        <v>644.13909809939798</v>
      </c>
      <c r="E115" s="37">
        <v>873.86</v>
      </c>
    </row>
    <row r="116" spans="1:5" s="29" customFormat="1" x14ac:dyDescent="0.25">
      <c r="A116" s="29">
        <v>514049</v>
      </c>
      <c r="C116" s="30">
        <v>782.81</v>
      </c>
      <c r="D116" s="44">
        <v>766.15953391472863</v>
      </c>
      <c r="E116" s="37">
        <v>912.08</v>
      </c>
    </row>
    <row r="117" spans="1:5" s="29" customFormat="1" x14ac:dyDescent="0.25">
      <c r="A117" s="29">
        <v>9822</v>
      </c>
      <c r="C117" s="30">
        <v>784.04</v>
      </c>
      <c r="D117" s="44">
        <v>442.90974103364277</v>
      </c>
      <c r="E117" s="37">
        <v>894.22</v>
      </c>
    </row>
    <row r="118" spans="1:5" s="29" customFormat="1" x14ac:dyDescent="0.25">
      <c r="A118" s="29">
        <v>944638</v>
      </c>
      <c r="C118" s="30">
        <v>821.84</v>
      </c>
      <c r="D118" s="44">
        <v>802.86012550012504</v>
      </c>
      <c r="E118" s="37">
        <v>957.55</v>
      </c>
    </row>
    <row r="119" spans="1:5" s="29" customFormat="1" x14ac:dyDescent="0.25">
      <c r="A119" s="29">
        <v>974565</v>
      </c>
      <c r="C119" s="30">
        <v>827.39</v>
      </c>
      <c r="D119" s="44">
        <v>815.34209340659345</v>
      </c>
      <c r="E119" s="37">
        <v>944.98</v>
      </c>
    </row>
    <row r="120" spans="1:5" s="33" customFormat="1" x14ac:dyDescent="0.25">
      <c r="A120" s="29">
        <v>103205</v>
      </c>
      <c r="B120" s="29"/>
      <c r="C120" s="30">
        <v>863.08</v>
      </c>
      <c r="D120" s="44">
        <v>380.3958798283262</v>
      </c>
      <c r="E120" s="37">
        <v>1002.19</v>
      </c>
    </row>
    <row r="121" spans="1:5" s="29" customFormat="1" x14ac:dyDescent="0.25">
      <c r="A121" s="29">
        <v>118117</v>
      </c>
      <c r="C121" s="30">
        <v>870.91</v>
      </c>
      <c r="D121" s="44">
        <v>768.08155758011662</v>
      </c>
      <c r="E121" s="37">
        <v>1014.7</v>
      </c>
    </row>
    <row r="122" spans="1:5" s="33" customFormat="1" x14ac:dyDescent="0.25">
      <c r="A122" s="29">
        <v>216364</v>
      </c>
      <c r="B122" s="29"/>
      <c r="C122" s="30">
        <v>913.28</v>
      </c>
      <c r="D122" s="44">
        <v>549.05147694818424</v>
      </c>
      <c r="E122" s="37">
        <v>1060.18</v>
      </c>
    </row>
    <row r="123" spans="1:5" s="16" customFormat="1" x14ac:dyDescent="0.25">
      <c r="A123" s="29">
        <v>6007</v>
      </c>
      <c r="B123" s="29"/>
      <c r="C123" s="30">
        <v>918.86</v>
      </c>
      <c r="D123" s="44">
        <v>911.2953906292712</v>
      </c>
      <c r="E123" s="37">
        <v>1059.77</v>
      </c>
    </row>
    <row r="124" spans="1:5" s="33" customFormat="1" x14ac:dyDescent="0.25">
      <c r="A124" s="29">
        <v>577569</v>
      </c>
      <c r="B124" s="29"/>
      <c r="C124" s="30">
        <v>963.34</v>
      </c>
      <c r="D124" s="44">
        <v>844.38374093622065</v>
      </c>
      <c r="E124" s="37">
        <v>1076.6300000000001</v>
      </c>
    </row>
    <row r="125" spans="1:5" s="29" customFormat="1" x14ac:dyDescent="0.25">
      <c r="A125" s="29">
        <v>537221</v>
      </c>
      <c r="C125" s="30">
        <v>968.56</v>
      </c>
      <c r="D125" s="44">
        <v>913.35154202038086</v>
      </c>
      <c r="E125" s="37">
        <v>1116.52</v>
      </c>
    </row>
    <row r="126" spans="1:5" s="29" customFormat="1" x14ac:dyDescent="0.25">
      <c r="A126" s="29">
        <v>34764</v>
      </c>
      <c r="C126" s="30">
        <v>986.87</v>
      </c>
      <c r="D126" s="44">
        <v>947.73100699558177</v>
      </c>
      <c r="E126" s="37">
        <v>1142.21</v>
      </c>
    </row>
    <row r="127" spans="1:5" s="29" customFormat="1" x14ac:dyDescent="0.25">
      <c r="A127" s="29">
        <v>56824</v>
      </c>
      <c r="C127" s="30">
        <v>1012.52</v>
      </c>
      <c r="D127" s="44">
        <v>610.68516081871337</v>
      </c>
      <c r="E127" s="37">
        <v>1167.08</v>
      </c>
    </row>
    <row r="128" spans="1:5" s="29" customFormat="1" x14ac:dyDescent="0.25">
      <c r="A128" s="29">
        <v>74741</v>
      </c>
      <c r="C128" s="30">
        <v>1032.5899999999999</v>
      </c>
      <c r="D128" s="44">
        <v>940.72345971563971</v>
      </c>
      <c r="E128" s="37">
        <v>1203.04</v>
      </c>
    </row>
    <row r="129" spans="1:5" s="29" customFormat="1" x14ac:dyDescent="0.25">
      <c r="A129" s="29">
        <v>549523</v>
      </c>
      <c r="C129" s="30">
        <v>1107.31</v>
      </c>
      <c r="D129" s="44">
        <v>707.23348484848475</v>
      </c>
      <c r="E129" s="37">
        <v>1159.73</v>
      </c>
    </row>
    <row r="130" spans="1:5" s="29" customFormat="1" x14ac:dyDescent="0.25">
      <c r="A130" s="29">
        <v>105468</v>
      </c>
      <c r="C130" s="30">
        <v>1173.0999999999999</v>
      </c>
      <c r="D130" s="44">
        <v>1046.6464860389854</v>
      </c>
      <c r="E130" s="37">
        <v>1361.01</v>
      </c>
    </row>
    <row r="131" spans="1:5" s="29" customFormat="1" x14ac:dyDescent="0.25">
      <c r="A131" s="29">
        <v>982563</v>
      </c>
      <c r="C131" s="30">
        <v>1255.51</v>
      </c>
      <c r="D131" s="44">
        <v>1054.1157596153846</v>
      </c>
      <c r="E131" s="37">
        <v>1417.48</v>
      </c>
    </row>
    <row r="132" spans="1:5" s="29" customFormat="1" x14ac:dyDescent="0.25">
      <c r="A132" s="29">
        <v>13140</v>
      </c>
      <c r="C132" s="30">
        <v>1315.82</v>
      </c>
      <c r="D132" s="44">
        <v>1215.2873402692778</v>
      </c>
      <c r="E132" s="37">
        <v>1526.18</v>
      </c>
    </row>
    <row r="133" spans="1:5" s="29" customFormat="1" x14ac:dyDescent="0.25">
      <c r="A133" s="29">
        <v>220856</v>
      </c>
      <c r="C133" s="30">
        <v>1317.62</v>
      </c>
      <c r="D133" s="44">
        <v>698.36838351693177</v>
      </c>
      <c r="E133" s="37">
        <v>1504.2</v>
      </c>
    </row>
    <row r="134" spans="1:5" s="29" customFormat="1" x14ac:dyDescent="0.25">
      <c r="A134" s="29">
        <v>47476</v>
      </c>
      <c r="C134" s="30">
        <v>1320.17</v>
      </c>
      <c r="D134" s="44">
        <v>1245.3819098712447</v>
      </c>
      <c r="E134" s="37">
        <v>1517.08</v>
      </c>
    </row>
    <row r="135" spans="1:5" s="29" customFormat="1" x14ac:dyDescent="0.25">
      <c r="A135" s="29">
        <v>508979</v>
      </c>
      <c r="C135" s="30">
        <v>1368.63</v>
      </c>
      <c r="D135" s="44">
        <v>1192.2607179313577</v>
      </c>
      <c r="E135" s="37">
        <v>1561.3</v>
      </c>
    </row>
    <row r="136" spans="1:5" s="29" customFormat="1" x14ac:dyDescent="0.25">
      <c r="A136" s="33">
        <v>631528</v>
      </c>
      <c r="B136" s="33"/>
      <c r="C136" s="34">
        <v>1503.12</v>
      </c>
      <c r="D136" s="46">
        <v>716.92659308807129</v>
      </c>
      <c r="E136" s="42">
        <v>1556.82</v>
      </c>
    </row>
    <row r="137" spans="1:5" s="29" customFormat="1" x14ac:dyDescent="0.25">
      <c r="A137" s="29">
        <v>201108</v>
      </c>
      <c r="C137" s="30">
        <v>1592.39</v>
      </c>
      <c r="D137" s="44">
        <v>1131.3954972479637</v>
      </c>
      <c r="E137" s="37">
        <v>1855.28</v>
      </c>
    </row>
    <row r="138" spans="1:5" s="29" customFormat="1" x14ac:dyDescent="0.25">
      <c r="A138" s="29">
        <v>26285</v>
      </c>
      <c r="C138" s="30">
        <v>1599.06</v>
      </c>
      <c r="D138" s="44">
        <v>1390.5422701252237</v>
      </c>
      <c r="E138" s="37">
        <v>1856.59</v>
      </c>
    </row>
    <row r="139" spans="1:5" s="29" customFormat="1" x14ac:dyDescent="0.25">
      <c r="A139" s="29">
        <v>954422</v>
      </c>
      <c r="C139" s="30">
        <v>1611.33</v>
      </c>
      <c r="D139" s="44">
        <v>1575.0655462922334</v>
      </c>
      <c r="E139" s="37">
        <v>1869.74</v>
      </c>
    </row>
    <row r="140" spans="1:5" s="29" customFormat="1" x14ac:dyDescent="0.25">
      <c r="A140" s="29">
        <v>858566</v>
      </c>
      <c r="C140" s="30">
        <v>1627.84</v>
      </c>
      <c r="D140" s="44">
        <v>1557.8748923633166</v>
      </c>
      <c r="E140" s="37">
        <v>1853.72</v>
      </c>
    </row>
    <row r="141" spans="1:5" s="29" customFormat="1" x14ac:dyDescent="0.25">
      <c r="A141" s="29">
        <v>69661</v>
      </c>
      <c r="C141" s="30">
        <v>1684.06</v>
      </c>
      <c r="D141" s="44">
        <v>1279.5777692307693</v>
      </c>
      <c r="E141" s="37">
        <v>1921</v>
      </c>
    </row>
    <row r="142" spans="1:5" s="29" customFormat="1" x14ac:dyDescent="0.25">
      <c r="A142" s="29">
        <v>999641</v>
      </c>
      <c r="C142" s="30">
        <v>1778.59</v>
      </c>
      <c r="D142" s="44">
        <v>1389.2910694903712</v>
      </c>
      <c r="E142" s="37">
        <v>2057.54</v>
      </c>
    </row>
    <row r="143" spans="1:5" s="29" customFormat="1" x14ac:dyDescent="0.25">
      <c r="A143" s="29">
        <v>139903</v>
      </c>
      <c r="C143" s="30">
        <v>1813.32</v>
      </c>
      <c r="D143" s="44">
        <v>1798.2687557077625</v>
      </c>
      <c r="E143" s="37">
        <v>2077.02</v>
      </c>
    </row>
    <row r="144" spans="1:5" s="29" customFormat="1" x14ac:dyDescent="0.25">
      <c r="A144" s="29">
        <v>83950</v>
      </c>
      <c r="C144" s="30">
        <v>1826.56</v>
      </c>
      <c r="D144" s="44">
        <v>1425.9215208540477</v>
      </c>
      <c r="E144" s="37">
        <v>2114.41</v>
      </c>
    </row>
    <row r="145" spans="1:5" s="29" customFormat="1" x14ac:dyDescent="0.25">
      <c r="A145" s="29">
        <v>570270</v>
      </c>
      <c r="C145" s="30">
        <v>1867.68</v>
      </c>
      <c r="D145" s="44">
        <v>1494.7190104879162</v>
      </c>
      <c r="E145" s="37">
        <v>2132.02</v>
      </c>
    </row>
    <row r="146" spans="1:5" s="29" customFormat="1" x14ac:dyDescent="0.25">
      <c r="A146" s="29">
        <v>860514</v>
      </c>
      <c r="C146" s="30">
        <v>1926.9</v>
      </c>
      <c r="D146" s="44">
        <v>1772.7821327319589</v>
      </c>
      <c r="E146" s="37">
        <v>2233.9899999999998</v>
      </c>
    </row>
    <row r="147" spans="1:5" s="29" customFormat="1" x14ac:dyDescent="0.25">
      <c r="A147" s="29">
        <v>574929</v>
      </c>
      <c r="C147" s="30">
        <v>2089.9499999999998</v>
      </c>
      <c r="D147" s="44">
        <v>1845.8544180346555</v>
      </c>
      <c r="E147" s="37">
        <v>2387.3200000000002</v>
      </c>
    </row>
    <row r="148" spans="1:5" s="29" customFormat="1" x14ac:dyDescent="0.25">
      <c r="A148" s="29">
        <v>549210</v>
      </c>
      <c r="C148" s="30">
        <v>2093.16</v>
      </c>
      <c r="D148" s="44">
        <v>1777.2382274532047</v>
      </c>
      <c r="E148" s="37">
        <v>2393.86</v>
      </c>
    </row>
    <row r="149" spans="1:5" s="29" customFormat="1" x14ac:dyDescent="0.25">
      <c r="A149" s="29">
        <v>125389</v>
      </c>
      <c r="C149" s="30">
        <v>2097.5300000000002</v>
      </c>
      <c r="D149" s="44">
        <v>2049.8778723404257</v>
      </c>
      <c r="E149" s="37">
        <v>2443.84</v>
      </c>
    </row>
    <row r="150" spans="1:5" s="29" customFormat="1" x14ac:dyDescent="0.25">
      <c r="A150" s="29">
        <v>25124</v>
      </c>
      <c r="C150" s="30">
        <v>2169.34</v>
      </c>
      <c r="D150" s="44">
        <v>2044.607777777778</v>
      </c>
      <c r="E150" s="37">
        <v>2469.5</v>
      </c>
    </row>
    <row r="151" spans="1:5" s="29" customFormat="1" x14ac:dyDescent="0.25">
      <c r="A151" s="29">
        <v>56931</v>
      </c>
      <c r="C151" s="30">
        <v>2211.48</v>
      </c>
      <c r="D151" s="44">
        <v>2138.5997209302327</v>
      </c>
      <c r="E151" s="37">
        <v>2526.25</v>
      </c>
    </row>
    <row r="152" spans="1:5" s="29" customFormat="1" x14ac:dyDescent="0.25">
      <c r="A152" s="29">
        <v>25124</v>
      </c>
      <c r="C152" s="30">
        <v>2242.25</v>
      </c>
      <c r="D152" s="44">
        <v>2003.1149632602787</v>
      </c>
      <c r="E152" s="37">
        <v>2578.61</v>
      </c>
    </row>
    <row r="153" spans="1:5" s="29" customFormat="1" x14ac:dyDescent="0.25">
      <c r="A153" s="29">
        <v>983900</v>
      </c>
      <c r="C153" s="30">
        <v>2243.88</v>
      </c>
      <c r="D153" s="44">
        <v>2021.2948788927338</v>
      </c>
      <c r="E153" s="37">
        <v>2492.6799999999998</v>
      </c>
    </row>
    <row r="154" spans="1:5" s="29" customFormat="1" x14ac:dyDescent="0.25">
      <c r="A154" s="29">
        <v>992007</v>
      </c>
      <c r="C154" s="30">
        <v>2297.13</v>
      </c>
      <c r="D154" s="44">
        <v>2160.2840304306874</v>
      </c>
      <c r="E154" s="37">
        <v>2666.27</v>
      </c>
    </row>
    <row r="155" spans="1:5" s="29" customFormat="1" x14ac:dyDescent="0.25">
      <c r="A155" s="29">
        <v>650235</v>
      </c>
      <c r="C155" s="30">
        <v>2476.9899999999998</v>
      </c>
      <c r="D155" s="44">
        <v>1199.7479347826084</v>
      </c>
      <c r="E155" s="37">
        <v>2802.46</v>
      </c>
    </row>
    <row r="156" spans="1:5" s="29" customFormat="1" x14ac:dyDescent="0.25">
      <c r="A156" s="29">
        <v>661779</v>
      </c>
      <c r="C156" s="30">
        <v>2658.42</v>
      </c>
      <c r="D156" s="44">
        <v>2325.2637581699346</v>
      </c>
      <c r="E156" s="37">
        <v>2974.83</v>
      </c>
    </row>
    <row r="157" spans="1:5" s="29" customFormat="1" x14ac:dyDescent="0.25">
      <c r="A157" s="38">
        <v>974294</v>
      </c>
      <c r="B157" s="38"/>
      <c r="C157" s="39">
        <v>2666.23</v>
      </c>
      <c r="D157" s="22">
        <v>2520.88</v>
      </c>
      <c r="E157" s="40">
        <v>3048.57</v>
      </c>
    </row>
    <row r="158" spans="1:5" s="29" customFormat="1" x14ac:dyDescent="0.25">
      <c r="A158" s="29">
        <v>598185</v>
      </c>
      <c r="C158" s="30">
        <v>2929.46</v>
      </c>
      <c r="D158" s="44">
        <v>2610.8198520529186</v>
      </c>
      <c r="E158" s="37">
        <v>3312.89</v>
      </c>
    </row>
    <row r="159" spans="1:5" s="29" customFormat="1" x14ac:dyDescent="0.25">
      <c r="A159" s="29">
        <v>29569</v>
      </c>
      <c r="C159" s="30">
        <v>3047</v>
      </c>
      <c r="D159" s="44">
        <v>3047</v>
      </c>
      <c r="E159" s="37">
        <v>3384.37</v>
      </c>
    </row>
    <row r="160" spans="1:5" s="29" customFormat="1" x14ac:dyDescent="0.25">
      <c r="A160" s="29">
        <v>837609</v>
      </c>
      <c r="C160" s="30">
        <v>3136.37</v>
      </c>
      <c r="D160" s="44">
        <v>3097.3724373270052</v>
      </c>
      <c r="E160" s="37">
        <v>3509.36</v>
      </c>
    </row>
    <row r="161" spans="1:5" s="29" customFormat="1" x14ac:dyDescent="0.25">
      <c r="A161" s="29">
        <v>200314</v>
      </c>
      <c r="C161" s="30">
        <v>3224.9</v>
      </c>
      <c r="D161" s="44">
        <v>2732.425426356589</v>
      </c>
      <c r="E161" s="37">
        <v>3711.93</v>
      </c>
    </row>
    <row r="162" spans="1:5" s="29" customFormat="1" x14ac:dyDescent="0.25">
      <c r="A162" s="29">
        <v>222390</v>
      </c>
      <c r="C162" s="30">
        <v>3319.69</v>
      </c>
      <c r="D162" s="44">
        <v>2970.1888196493919</v>
      </c>
      <c r="E162" s="37">
        <v>3850.34</v>
      </c>
    </row>
    <row r="163" spans="1:5" s="29" customFormat="1" x14ac:dyDescent="0.25">
      <c r="A163" s="29">
        <v>214867</v>
      </c>
      <c r="C163" s="30">
        <v>3474.69</v>
      </c>
      <c r="D163" s="44">
        <v>2757.6771537127706</v>
      </c>
      <c r="E163" s="37">
        <v>4033.57</v>
      </c>
    </row>
    <row r="164" spans="1:5" s="29" customFormat="1" x14ac:dyDescent="0.25">
      <c r="A164" s="29">
        <v>21709</v>
      </c>
      <c r="C164" s="30">
        <v>3733.4</v>
      </c>
      <c r="D164" s="44">
        <v>3634.5754844961243</v>
      </c>
      <c r="E164" s="37">
        <v>4268.8100000000004</v>
      </c>
    </row>
    <row r="165" spans="1:5" s="29" customFormat="1" x14ac:dyDescent="0.25">
      <c r="A165" s="29">
        <v>599334</v>
      </c>
      <c r="C165" s="30">
        <v>3892.82</v>
      </c>
      <c r="D165" s="44">
        <v>3818.0235047564379</v>
      </c>
      <c r="E165" s="37">
        <v>4351.72</v>
      </c>
    </row>
    <row r="166" spans="1:5" s="29" customFormat="1" x14ac:dyDescent="0.25">
      <c r="A166" s="29">
        <v>69546</v>
      </c>
      <c r="C166" s="30">
        <v>4498.8900000000003</v>
      </c>
      <c r="D166" s="44">
        <v>3613.4043832020998</v>
      </c>
      <c r="E166" s="37">
        <v>5097.57</v>
      </c>
    </row>
    <row r="167" spans="1:5" s="29" customFormat="1" x14ac:dyDescent="0.25">
      <c r="A167" s="29">
        <v>120003</v>
      </c>
      <c r="C167" s="30">
        <v>4784.9299999999994</v>
      </c>
      <c r="D167" s="44">
        <v>4664.8077355278083</v>
      </c>
      <c r="E167" s="37">
        <v>5471.1100000000006</v>
      </c>
    </row>
    <row r="168" spans="1:5" s="29" customFormat="1" x14ac:dyDescent="0.25">
      <c r="A168" s="29">
        <v>859445</v>
      </c>
      <c r="C168" s="30">
        <v>5984.8</v>
      </c>
      <c r="D168" s="44">
        <v>5253.7109690721654</v>
      </c>
      <c r="E168" s="37">
        <v>6884.05</v>
      </c>
    </row>
    <row r="169" spans="1:5" s="29" customFormat="1" x14ac:dyDescent="0.25">
      <c r="A169" s="29">
        <v>222644</v>
      </c>
      <c r="C169" s="30">
        <v>6492.7</v>
      </c>
      <c r="D169" s="44">
        <v>3239.9306976744188</v>
      </c>
      <c r="E169" s="37">
        <v>7252.76</v>
      </c>
    </row>
    <row r="170" spans="1:5" s="29" customFormat="1" x14ac:dyDescent="0.25">
      <c r="A170" s="29">
        <v>891190</v>
      </c>
      <c r="C170" s="30">
        <v>10146.400000000001</v>
      </c>
      <c r="D170" s="44">
        <v>10075.183600823048</v>
      </c>
      <c r="E170" s="37">
        <v>11821.67</v>
      </c>
    </row>
    <row r="171" spans="1:5" s="29" customFormat="1" x14ac:dyDescent="0.25">
      <c r="A171" s="29">
        <v>84454</v>
      </c>
      <c r="C171" s="30">
        <v>10578.34</v>
      </c>
      <c r="D171" s="44">
        <v>10445.046538461538</v>
      </c>
      <c r="E171" s="37">
        <v>12105.91</v>
      </c>
    </row>
    <row r="172" spans="1:5" s="29" customFormat="1" x14ac:dyDescent="0.25">
      <c r="A172" s="29">
        <v>29571</v>
      </c>
      <c r="C172" s="30">
        <v>34092.25</v>
      </c>
      <c r="D172" s="44">
        <v>20000</v>
      </c>
      <c r="E172" s="37">
        <v>38585.019999999997</v>
      </c>
    </row>
    <row r="173" spans="1:5" s="23" customFormat="1" x14ac:dyDescent="0.25">
      <c r="C173" s="24"/>
      <c r="D173" s="48"/>
      <c r="E173" s="36"/>
    </row>
    <row r="174" spans="1:5" s="23" customFormat="1" x14ac:dyDescent="0.25">
      <c r="C174" s="24">
        <v>202954.38999999996</v>
      </c>
      <c r="D174" s="31">
        <f>SUM(D3:D173)</f>
        <v>162841.51433324243</v>
      </c>
      <c r="E174" s="36">
        <v>231789.70999999985</v>
      </c>
    </row>
  </sheetData>
  <autoFilter ref="A1:E174"/>
  <customSheetViews>
    <customSheetView guid="{839EF88F-5384-49F8-AFBC-53CE8A2DEBB0}" showAutoFilter="1">
      <pane ySplit="1" topLeftCell="A158" activePane="bottomLeft" state="frozen"/>
      <selection pane="bottomLeft" activeCell="E158" sqref="E158"/>
      <pageMargins left="0.7" right="0.7" top="0.75" bottom="0.75" header="0.3" footer="0.3"/>
      <pageSetup paperSize="9" orientation="portrait" r:id="rId1"/>
      <autoFilter ref="B1:I1"/>
    </customSheetView>
    <customSheetView guid="{4BDC3E4B-AEC3-4450-9E4B-323EF36AADFD}" showAutoFilter="1">
      <pane ySplit="1" topLeftCell="A158" activePane="bottomLeft" state="frozen"/>
      <selection pane="bottomLeft" activeCell="E158" sqref="E158"/>
      <pageMargins left="0.7" right="0.7" top="0.75" bottom="0.75" header="0.3" footer="0.3"/>
      <pageSetup paperSize="9" orientation="portrait" r:id="rId2"/>
      <autoFilter ref="B1:I1"/>
    </customSheetView>
  </customSheetView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44"/>
  <sheetViews>
    <sheetView topLeftCell="B26" workbookViewId="0">
      <selection activeCell="C47" sqref="C47"/>
    </sheetView>
  </sheetViews>
  <sheetFormatPr defaultRowHeight="15" x14ac:dyDescent="0.25"/>
  <cols>
    <col min="1" max="1" width="49.7109375" customWidth="1"/>
    <col min="2" max="2" width="9.42578125" bestFit="1" customWidth="1"/>
    <col min="3" max="3" width="46.42578125" customWidth="1"/>
    <col min="4" max="4" width="9.42578125" bestFit="1" customWidth="1"/>
    <col min="5" max="5" width="12.85546875" style="15" bestFit="1" customWidth="1"/>
    <col min="6" max="6" width="13.85546875" bestFit="1" customWidth="1"/>
  </cols>
  <sheetData>
    <row r="1" spans="1:208" s="7" customFormat="1" ht="56.25" customHeight="1" x14ac:dyDescent="0.2">
      <c r="A1" s="2" t="s">
        <v>0</v>
      </c>
      <c r="B1" s="3" t="s">
        <v>1</v>
      </c>
      <c r="C1" s="3" t="s">
        <v>2</v>
      </c>
      <c r="D1" s="5" t="s">
        <v>3</v>
      </c>
      <c r="E1" s="20" t="s">
        <v>4</v>
      </c>
      <c r="F1" s="4" t="s">
        <v>5</v>
      </c>
    </row>
    <row r="2" spans="1:208" s="8" customFormat="1" ht="79.5" customHeight="1" x14ac:dyDescent="0.2">
      <c r="A2" s="9"/>
      <c r="B2" s="10" t="s">
        <v>6</v>
      </c>
      <c r="C2" s="11"/>
      <c r="D2" s="13" t="s">
        <v>7</v>
      </c>
      <c r="E2" s="21" t="s">
        <v>8</v>
      </c>
      <c r="F2" s="12" t="s">
        <v>9</v>
      </c>
    </row>
    <row r="3" spans="1:208" s="29" customFormat="1" x14ac:dyDescent="0.25">
      <c r="B3" s="29">
        <v>4719</v>
      </c>
      <c r="D3" s="30">
        <v>721.61</v>
      </c>
      <c r="E3" s="44">
        <v>80.987234188018533</v>
      </c>
      <c r="F3" s="29">
        <v>813.59</v>
      </c>
    </row>
    <row r="4" spans="1:208" s="29" customFormat="1" x14ac:dyDescent="0.25">
      <c r="B4" s="29">
        <v>648837</v>
      </c>
      <c r="D4" s="30">
        <v>1285.6400000000001</v>
      </c>
      <c r="E4" s="44">
        <v>971.53467289719629</v>
      </c>
      <c r="F4" s="29">
        <v>1321.04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</row>
    <row r="5" spans="1:208" s="29" customFormat="1" x14ac:dyDescent="0.25">
      <c r="B5" s="29">
        <v>955182</v>
      </c>
      <c r="D5" s="30">
        <v>994.59</v>
      </c>
      <c r="E5" s="44">
        <v>846.9669630103939</v>
      </c>
      <c r="F5" s="29">
        <v>1141.33</v>
      </c>
    </row>
    <row r="6" spans="1:208" s="29" customFormat="1" x14ac:dyDescent="0.25">
      <c r="B6" s="29">
        <v>667248</v>
      </c>
      <c r="D6" s="30">
        <v>1131.49</v>
      </c>
      <c r="E6" s="44">
        <v>1127.5021470019342</v>
      </c>
      <c r="F6" s="29">
        <v>1296.93</v>
      </c>
    </row>
    <row r="7" spans="1:208" s="29" customFormat="1" x14ac:dyDescent="0.25">
      <c r="B7" s="29">
        <v>659817</v>
      </c>
      <c r="D7" s="30">
        <v>131.12</v>
      </c>
      <c r="E7" s="44">
        <v>121.1860447761194</v>
      </c>
      <c r="F7" s="29">
        <v>150.21</v>
      </c>
    </row>
    <row r="8" spans="1:208" s="29" customFormat="1" x14ac:dyDescent="0.25">
      <c r="B8" s="29">
        <v>68325</v>
      </c>
      <c r="D8" s="30">
        <v>99.24</v>
      </c>
      <c r="E8" s="44">
        <v>45.72226744186046</v>
      </c>
      <c r="F8" s="29">
        <v>114.31</v>
      </c>
    </row>
    <row r="9" spans="1:208" s="29" customFormat="1" x14ac:dyDescent="0.25">
      <c r="B9" s="29">
        <v>911858</v>
      </c>
      <c r="D9" s="30">
        <v>919.98</v>
      </c>
      <c r="E9" s="44">
        <v>858.55842930632525</v>
      </c>
      <c r="F9" s="29">
        <v>1059.3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</row>
    <row r="10" spans="1:208" s="29" customFormat="1" x14ac:dyDescent="0.25">
      <c r="B10" s="29">
        <v>89885</v>
      </c>
      <c r="D10" s="30">
        <v>176.19</v>
      </c>
      <c r="E10" s="44">
        <v>101.92010814927646</v>
      </c>
      <c r="F10" s="29">
        <v>202.83</v>
      </c>
    </row>
    <row r="11" spans="1:208" s="29" customFormat="1" x14ac:dyDescent="0.25">
      <c r="B11" s="29">
        <v>859138</v>
      </c>
      <c r="D11" s="30">
        <v>278.77000000000004</v>
      </c>
      <c r="E11" s="44">
        <v>183.17044843049331</v>
      </c>
      <c r="F11" s="29">
        <v>248.64</v>
      </c>
    </row>
    <row r="12" spans="1:208" s="29" customFormat="1" x14ac:dyDescent="0.25">
      <c r="B12" s="29">
        <v>541043</v>
      </c>
      <c r="D12" s="30">
        <v>139.38999999999999</v>
      </c>
      <c r="E12" s="44">
        <v>59.281091684434955</v>
      </c>
      <c r="F12" s="29">
        <v>160.63</v>
      </c>
    </row>
    <row r="13" spans="1:208" s="29" customFormat="1" x14ac:dyDescent="0.25">
      <c r="B13" s="29">
        <v>223789</v>
      </c>
      <c r="D13" s="30">
        <v>1282.28</v>
      </c>
      <c r="E13" s="44">
        <v>1092.931377085109</v>
      </c>
      <c r="F13" s="29">
        <v>1466.17</v>
      </c>
    </row>
    <row r="14" spans="1:208" s="29" customFormat="1" x14ac:dyDescent="0.25">
      <c r="B14" s="29">
        <v>25303</v>
      </c>
      <c r="D14" s="30">
        <v>3410.01</v>
      </c>
      <c r="E14" s="44">
        <v>3247.6188274126866</v>
      </c>
      <c r="F14" s="29">
        <v>3930.71</v>
      </c>
    </row>
    <row r="15" spans="1:208" s="29" customFormat="1" x14ac:dyDescent="0.25">
      <c r="B15" s="29">
        <v>76492</v>
      </c>
      <c r="D15" s="30">
        <v>375.83</v>
      </c>
      <c r="E15" s="44">
        <v>259.8174489795918</v>
      </c>
      <c r="F15" s="29">
        <v>429.01</v>
      </c>
    </row>
    <row r="16" spans="1:208" s="29" customFormat="1" x14ac:dyDescent="0.25">
      <c r="B16" s="29">
        <v>625584</v>
      </c>
      <c r="D16" s="30">
        <v>1331.44</v>
      </c>
      <c r="E16" s="44">
        <v>1075.3347676263134</v>
      </c>
      <c r="F16" s="29">
        <v>1543.09</v>
      </c>
    </row>
    <row r="17" spans="1:6" s="29" customFormat="1" x14ac:dyDescent="0.25">
      <c r="B17" s="29">
        <v>953287</v>
      </c>
      <c r="D17" s="30">
        <v>197.38</v>
      </c>
      <c r="E17" s="44">
        <v>78.344292635658931</v>
      </c>
      <c r="F17" s="29">
        <v>227.12</v>
      </c>
    </row>
    <row r="18" spans="1:6" s="29" customFormat="1" x14ac:dyDescent="0.25">
      <c r="B18" s="29">
        <v>858742</v>
      </c>
      <c r="D18" s="29">
        <v>328.86</v>
      </c>
      <c r="E18" s="44">
        <v>312.88952295273293</v>
      </c>
      <c r="F18" s="29">
        <v>370.83</v>
      </c>
    </row>
    <row r="19" spans="1:6" s="29" customFormat="1" x14ac:dyDescent="0.25">
      <c r="B19" s="29">
        <v>648453</v>
      </c>
      <c r="D19" s="30">
        <v>452.74</v>
      </c>
      <c r="E19" s="44">
        <v>419.44980625328202</v>
      </c>
      <c r="F19" s="29">
        <v>524.36</v>
      </c>
    </row>
    <row r="20" spans="1:6" s="29" customFormat="1" x14ac:dyDescent="0.25">
      <c r="B20" s="29">
        <v>130656</v>
      </c>
      <c r="D20" s="30">
        <v>283.24</v>
      </c>
      <c r="E20" s="44">
        <v>225.30253193155801</v>
      </c>
      <c r="F20" s="29">
        <v>327.76</v>
      </c>
    </row>
    <row r="21" spans="1:6" s="29" customFormat="1" x14ac:dyDescent="0.25">
      <c r="B21" s="29">
        <v>568974</v>
      </c>
      <c r="D21" s="30">
        <v>7743.41</v>
      </c>
      <c r="E21" s="44">
        <v>5575.2094236311241</v>
      </c>
      <c r="F21" s="29">
        <v>8589.61</v>
      </c>
    </row>
    <row r="22" spans="1:6" s="29" customFormat="1" x14ac:dyDescent="0.25">
      <c r="B22" s="29">
        <v>28702</v>
      </c>
      <c r="D22" s="30">
        <v>339</v>
      </c>
      <c r="E22" s="44">
        <v>300.51332893591558</v>
      </c>
      <c r="F22" s="29">
        <v>385.2</v>
      </c>
    </row>
    <row r="23" spans="1:6" s="29" customFormat="1" x14ac:dyDescent="0.25">
      <c r="B23" s="29">
        <v>843355</v>
      </c>
      <c r="D23" s="30">
        <v>115.98</v>
      </c>
      <c r="E23" s="44">
        <v>80.990933905899922</v>
      </c>
      <c r="F23" s="29">
        <v>133.61000000000001</v>
      </c>
    </row>
    <row r="24" spans="1:6" s="29" customFormat="1" x14ac:dyDescent="0.25">
      <c r="B24" s="29">
        <v>638296</v>
      </c>
      <c r="D24" s="30">
        <v>147.19999999999999</v>
      </c>
      <c r="E24" s="44">
        <v>67.643753561253561</v>
      </c>
      <c r="F24" s="29">
        <v>169.88</v>
      </c>
    </row>
    <row r="25" spans="1:6" s="29" customFormat="1" x14ac:dyDescent="0.25">
      <c r="B25" s="29">
        <v>840915</v>
      </c>
      <c r="D25" s="30">
        <v>148.31</v>
      </c>
      <c r="E25" s="44">
        <v>58.682142857142864</v>
      </c>
      <c r="F25" s="29">
        <v>169.59</v>
      </c>
    </row>
    <row r="26" spans="1:6" s="29" customFormat="1" x14ac:dyDescent="0.25">
      <c r="B26" s="29">
        <v>597135</v>
      </c>
      <c r="D26" s="30">
        <v>157.19999999999999</v>
      </c>
      <c r="E26" s="44">
        <v>134.07171428571428</v>
      </c>
      <c r="F26" s="29">
        <v>180.83</v>
      </c>
    </row>
    <row r="27" spans="1:6" s="29" customFormat="1" x14ac:dyDescent="0.25">
      <c r="B27" s="29">
        <v>911414</v>
      </c>
      <c r="D27" s="30">
        <v>223.02</v>
      </c>
      <c r="E27" s="44">
        <v>171.70798416929605</v>
      </c>
      <c r="F27" s="29">
        <v>257.02999999999997</v>
      </c>
    </row>
    <row r="28" spans="1:6" s="29" customFormat="1" x14ac:dyDescent="0.25">
      <c r="B28" s="29">
        <v>945732</v>
      </c>
      <c r="D28" s="30">
        <v>740.44</v>
      </c>
      <c r="E28" s="44">
        <v>695.01755298651256</v>
      </c>
      <c r="F28" s="29">
        <v>846.65</v>
      </c>
    </row>
    <row r="29" spans="1:6" s="29" customFormat="1" x14ac:dyDescent="0.25">
      <c r="B29" s="29">
        <v>122872</v>
      </c>
      <c r="D29" s="30">
        <v>191.89</v>
      </c>
      <c r="E29" s="44">
        <v>61.101580614369993</v>
      </c>
      <c r="F29" s="29">
        <v>218.52</v>
      </c>
    </row>
    <row r="30" spans="1:6" s="29" customFormat="1" x14ac:dyDescent="0.25">
      <c r="B30" s="29">
        <v>5308</v>
      </c>
      <c r="D30" s="30">
        <v>53.52</v>
      </c>
      <c r="E30" s="44">
        <v>13.510330295411698</v>
      </c>
      <c r="F30" s="29">
        <v>61.23</v>
      </c>
    </row>
    <row r="31" spans="1:6" s="29" customFormat="1" x14ac:dyDescent="0.25">
      <c r="B31" s="29">
        <v>29853</v>
      </c>
      <c r="D31" s="30">
        <v>190.68</v>
      </c>
      <c r="E31" s="44">
        <v>98.726456434560703</v>
      </c>
      <c r="F31" s="29">
        <v>219.36</v>
      </c>
    </row>
    <row r="32" spans="1:6" s="29" customFormat="1" x14ac:dyDescent="0.25">
      <c r="A32" s="29" t="s">
        <v>10</v>
      </c>
      <c r="B32" s="29">
        <v>71708</v>
      </c>
      <c r="D32" s="29">
        <v>1374.01</v>
      </c>
      <c r="E32" s="44">
        <v>1352.3089494680851</v>
      </c>
      <c r="F32" s="29">
        <v>1532.81</v>
      </c>
    </row>
    <row r="33" spans="1:6" s="29" customFormat="1" x14ac:dyDescent="0.25">
      <c r="B33" s="29">
        <v>956289</v>
      </c>
      <c r="D33" s="30">
        <v>189.56</v>
      </c>
      <c r="E33" s="44">
        <v>37.605998062015487</v>
      </c>
      <c r="F33" s="29">
        <v>217.47</v>
      </c>
    </row>
    <row r="34" spans="1:6" s="29" customFormat="1" x14ac:dyDescent="0.25">
      <c r="B34" s="29">
        <v>56053</v>
      </c>
      <c r="D34" s="30">
        <v>408.13</v>
      </c>
      <c r="E34" s="44">
        <v>132.21055480837566</v>
      </c>
      <c r="F34" s="29">
        <v>471.05</v>
      </c>
    </row>
    <row r="35" spans="1:6" s="29" customFormat="1" x14ac:dyDescent="0.25">
      <c r="A35" s="29" t="s">
        <v>11</v>
      </c>
      <c r="B35" s="29">
        <v>657902</v>
      </c>
      <c r="D35" s="30">
        <v>358.19</v>
      </c>
      <c r="E35" s="44">
        <v>97.325981308411201</v>
      </c>
      <c r="F35" s="29">
        <v>404.88</v>
      </c>
    </row>
    <row r="36" spans="1:6" s="29" customFormat="1" x14ac:dyDescent="0.25">
      <c r="B36" s="29">
        <v>616713</v>
      </c>
      <c r="D36" s="30">
        <v>62.44</v>
      </c>
      <c r="E36" s="44">
        <v>37.182499999999997</v>
      </c>
      <c r="F36" s="29">
        <v>71.37</v>
      </c>
    </row>
    <row r="37" spans="1:6" s="29" customFormat="1" x14ac:dyDescent="0.25">
      <c r="B37" s="29">
        <v>944043</v>
      </c>
      <c r="D37" s="30">
        <v>3181.39</v>
      </c>
      <c r="E37" s="44">
        <v>3168.0702325581392</v>
      </c>
      <c r="F37" s="29">
        <v>3659.05</v>
      </c>
    </row>
    <row r="38" spans="1:6" s="33" customFormat="1" x14ac:dyDescent="0.25">
      <c r="B38" s="33">
        <v>111990</v>
      </c>
      <c r="D38" s="34">
        <v>268.76</v>
      </c>
      <c r="E38" s="46">
        <v>163.30351744186044</v>
      </c>
      <c r="F38" s="33">
        <v>310.52999999999997</v>
      </c>
    </row>
    <row r="39" spans="1:6" s="33" customFormat="1" x14ac:dyDescent="0.25">
      <c r="B39" s="33">
        <v>843861</v>
      </c>
      <c r="D39" s="34">
        <v>528.54999999999995</v>
      </c>
      <c r="E39" s="46">
        <v>489.60392618251308</v>
      </c>
      <c r="F39" s="33">
        <v>609.58000000000004</v>
      </c>
    </row>
    <row r="40" spans="1:6" s="29" customFormat="1" x14ac:dyDescent="0.25">
      <c r="B40" s="29">
        <v>220798</v>
      </c>
      <c r="D40" s="30">
        <v>4538.0200000000004</v>
      </c>
      <c r="E40" s="44">
        <v>3644.1914955640054</v>
      </c>
      <c r="F40" s="29">
        <v>5062.42</v>
      </c>
    </row>
    <row r="41" spans="1:6" s="29" customFormat="1" x14ac:dyDescent="0.25">
      <c r="B41" s="29">
        <v>617586</v>
      </c>
      <c r="D41" s="30">
        <v>13495.34</v>
      </c>
      <c r="E41" s="44">
        <v>12532.074010512019</v>
      </c>
      <c r="F41" s="29">
        <v>15421.62</v>
      </c>
    </row>
    <row r="42" spans="1:6" s="29" customFormat="1" x14ac:dyDescent="0.25">
      <c r="D42" s="30"/>
      <c r="E42" s="44"/>
    </row>
    <row r="43" spans="1:6" s="29" customFormat="1" x14ac:dyDescent="0.25">
      <c r="D43" s="30">
        <v>48668.989999999991</v>
      </c>
      <c r="E43" s="44">
        <f>SUM(E3:E41)</f>
        <v>40019.570349345609</v>
      </c>
      <c r="F43" s="44">
        <f>SUM(F3:F41)</f>
        <v>54320.150000000016</v>
      </c>
    </row>
    <row r="44" spans="1:6" s="29" customFormat="1" x14ac:dyDescent="0.25"/>
  </sheetData>
  <customSheetViews>
    <customSheetView guid="{839EF88F-5384-49F8-AFBC-53CE8A2DEBB0}" topLeftCell="B10">
      <selection activeCell="B25" sqref="B25"/>
      <pageMargins left="0.7" right="0.7" top="0.75" bottom="0.75" header="0.3" footer="0.3"/>
    </customSheetView>
    <customSheetView guid="{CF588F81-0C0F-4486-A2D1-08FCCA6E1AEE}" topLeftCell="B35">
      <selection activeCell="B47" sqref="A47:IV47"/>
      <pageMargins left="0.7" right="0.7" top="0.75" bottom="0.75" header="0.3" footer="0.3"/>
    </customSheetView>
    <customSheetView guid="{6241AF83-68BD-4E9D-8A36-2706A5F637AB}" topLeftCell="R1">
      <selection activeCell="AH36" sqref="AH36"/>
      <pageMargins left="0.7" right="0.7" top="0.75" bottom="0.75" header="0.3" footer="0.3"/>
    </customSheetView>
    <customSheetView guid="{4BDC3E4B-AEC3-4450-9E4B-323EF36AADFD}" topLeftCell="B1">
      <pane xSplit="2" ySplit="2" topLeftCell="D3" activePane="bottomRight" state="frozen"/>
      <selection pane="bottomRight" activeCell="F42" sqref="B3:F42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zoomScaleNormal="90" workbookViewId="0">
      <pane ySplit="1" topLeftCell="A2" activePane="bottomLeft" state="frozen"/>
      <selection activeCell="G1" sqref="G1"/>
      <selection pane="bottomLeft" activeCell="B20" sqref="B20"/>
    </sheetView>
  </sheetViews>
  <sheetFormatPr defaultRowHeight="15" x14ac:dyDescent="0.25"/>
  <cols>
    <col min="1" max="1" width="15.5703125" bestFit="1" customWidth="1"/>
    <col min="2" max="2" width="57.28515625" bestFit="1" customWidth="1"/>
    <col min="3" max="3" width="15.7109375" bestFit="1" customWidth="1"/>
    <col min="4" max="4" width="20.85546875" style="14" bestFit="1" customWidth="1"/>
    <col min="5" max="5" width="14.140625" style="1" bestFit="1" customWidth="1"/>
    <col min="6" max="6" width="15.85546875" bestFit="1" customWidth="1"/>
    <col min="7" max="7" width="15.42578125" bestFit="1" customWidth="1"/>
    <col min="8" max="8" width="28.85546875" bestFit="1" customWidth="1"/>
    <col min="9" max="9" width="15.85546875" bestFit="1" customWidth="1"/>
    <col min="10" max="10" width="16.7109375" bestFit="1" customWidth="1"/>
    <col min="11" max="11" width="15.5703125" bestFit="1" customWidth="1"/>
    <col min="12" max="12" width="13.140625" bestFit="1" customWidth="1"/>
  </cols>
  <sheetData>
    <row r="1" spans="1:5" s="7" customFormat="1" ht="56.25" customHeight="1" x14ac:dyDescent="0.2">
      <c r="A1" s="3" t="s">
        <v>1</v>
      </c>
      <c r="B1" s="3" t="s">
        <v>2</v>
      </c>
      <c r="C1" s="5" t="s">
        <v>3</v>
      </c>
      <c r="D1" s="6" t="s">
        <v>4</v>
      </c>
      <c r="E1" s="4" t="s">
        <v>5</v>
      </c>
    </row>
    <row r="2" spans="1:5" s="8" customFormat="1" ht="79.5" customHeight="1" x14ac:dyDescent="0.2">
      <c r="A2" s="10" t="s">
        <v>6</v>
      </c>
      <c r="B2" s="11"/>
      <c r="C2" s="13" t="s">
        <v>7</v>
      </c>
      <c r="D2" s="50" t="s">
        <v>8</v>
      </c>
      <c r="E2" s="12" t="s">
        <v>9</v>
      </c>
    </row>
    <row r="3" spans="1:5" s="29" customFormat="1" x14ac:dyDescent="0.25">
      <c r="A3" s="29">
        <v>144632</v>
      </c>
      <c r="C3" s="30">
        <v>983.32</v>
      </c>
      <c r="D3" s="22">
        <v>889.00209547123632</v>
      </c>
      <c r="E3" s="32">
        <v>1111.44</v>
      </c>
    </row>
    <row r="4" spans="1:5" s="29" customFormat="1" x14ac:dyDescent="0.25">
      <c r="A4" s="29">
        <v>70651</v>
      </c>
      <c r="C4" s="30">
        <v>2042.88</v>
      </c>
      <c r="D4" s="22">
        <v>1954.183288659794</v>
      </c>
      <c r="E4" s="32">
        <v>2335.85</v>
      </c>
    </row>
    <row r="5" spans="1:5" s="29" customFormat="1" x14ac:dyDescent="0.25">
      <c r="A5" s="29">
        <v>854392</v>
      </c>
      <c r="C5" s="30">
        <v>727.05</v>
      </c>
      <c r="D5" s="22">
        <v>643.34063056751074</v>
      </c>
      <c r="E5" s="32">
        <v>836.23</v>
      </c>
    </row>
    <row r="6" spans="1:5" s="29" customFormat="1" x14ac:dyDescent="0.25">
      <c r="A6" s="29">
        <v>991274</v>
      </c>
      <c r="C6" s="30">
        <v>215.29</v>
      </c>
      <c r="D6" s="22">
        <v>121.23276288659792</v>
      </c>
      <c r="E6" s="32">
        <v>242.34</v>
      </c>
    </row>
    <row r="7" spans="1:5" s="29" customFormat="1" x14ac:dyDescent="0.25">
      <c r="A7" s="29">
        <v>215936</v>
      </c>
      <c r="C7" s="30">
        <v>2577.02</v>
      </c>
      <c r="D7" s="22">
        <v>2549.2683333333334</v>
      </c>
      <c r="E7" s="32">
        <v>2946.57</v>
      </c>
    </row>
    <row r="8" spans="1:5" s="29" customFormat="1" x14ac:dyDescent="0.25">
      <c r="A8" s="29">
        <v>88619</v>
      </c>
      <c r="C8" s="30">
        <v>226.49</v>
      </c>
      <c r="D8" s="22">
        <v>192.1967032967033</v>
      </c>
      <c r="E8" s="32">
        <v>257.45999999999998</v>
      </c>
    </row>
    <row r="9" spans="1:5" s="29" customFormat="1" x14ac:dyDescent="0.25">
      <c r="A9" s="29">
        <v>591028</v>
      </c>
      <c r="C9" s="30">
        <v>332.29</v>
      </c>
      <c r="D9" s="22">
        <v>309.90269917582418</v>
      </c>
      <c r="E9" s="32">
        <v>379.93</v>
      </c>
    </row>
    <row r="10" spans="1:5" s="29" customFormat="1" x14ac:dyDescent="0.25">
      <c r="A10" s="29">
        <v>105213</v>
      </c>
      <c r="C10" s="30">
        <v>646.77</v>
      </c>
      <c r="D10" s="22">
        <v>628.75271759990972</v>
      </c>
      <c r="E10" s="32">
        <v>741.16</v>
      </c>
    </row>
    <row r="11" spans="1:5" s="29" customFormat="1" x14ac:dyDescent="0.25">
      <c r="A11" s="29">
        <v>634232</v>
      </c>
      <c r="C11" s="30">
        <v>692.4</v>
      </c>
      <c r="D11" s="22">
        <v>664.69856756756758</v>
      </c>
      <c r="E11" s="32">
        <v>782.61</v>
      </c>
    </row>
    <row r="12" spans="1:5" s="29" customFormat="1" x14ac:dyDescent="0.25">
      <c r="A12" s="29">
        <v>870611</v>
      </c>
      <c r="C12" s="30">
        <v>243.04</v>
      </c>
      <c r="D12" s="22">
        <v>138.81134075934153</v>
      </c>
      <c r="E12" s="32">
        <v>278</v>
      </c>
    </row>
    <row r="13" spans="1:5" s="29" customFormat="1" x14ac:dyDescent="0.25">
      <c r="A13" s="29">
        <v>595152</v>
      </c>
      <c r="C13" s="30">
        <v>386.98</v>
      </c>
      <c r="D13" s="22">
        <v>368.46037790697676</v>
      </c>
      <c r="E13" s="32">
        <v>437.65</v>
      </c>
    </row>
    <row r="14" spans="1:5" s="29" customFormat="1" x14ac:dyDescent="0.25">
      <c r="A14" s="29">
        <v>88</v>
      </c>
      <c r="C14" s="30">
        <v>207.41</v>
      </c>
      <c r="D14" s="22">
        <v>148.40496124031006</v>
      </c>
      <c r="E14" s="32">
        <v>237.13</v>
      </c>
    </row>
    <row r="15" spans="1:5" s="29" customFormat="1" x14ac:dyDescent="0.25">
      <c r="A15" s="29">
        <v>860272</v>
      </c>
      <c r="C15" s="30">
        <v>318.87</v>
      </c>
      <c r="D15" s="22">
        <v>315.34187967115099</v>
      </c>
      <c r="E15" s="32">
        <v>364.78</v>
      </c>
    </row>
    <row r="16" spans="1:5" s="29" customFormat="1" x14ac:dyDescent="0.25">
      <c r="A16" s="29">
        <v>859266</v>
      </c>
      <c r="C16" s="30">
        <v>2422.0700000000002</v>
      </c>
      <c r="D16" s="22">
        <v>1192.1771150971601</v>
      </c>
      <c r="E16" s="32">
        <v>2737.63</v>
      </c>
    </row>
    <row r="17" spans="1:9" s="29" customFormat="1" x14ac:dyDescent="0.25">
      <c r="A17" s="29">
        <v>651687</v>
      </c>
      <c r="C17" s="30">
        <v>194.79</v>
      </c>
      <c r="D17" s="22">
        <v>130.69603052493005</v>
      </c>
      <c r="E17" s="32">
        <v>219.24</v>
      </c>
    </row>
    <row r="18" spans="1:9" s="29" customFormat="1" x14ac:dyDescent="0.25">
      <c r="A18" s="29">
        <v>80748</v>
      </c>
      <c r="C18" s="30">
        <v>224.1</v>
      </c>
      <c r="D18" s="22">
        <v>158.56286555815507</v>
      </c>
      <c r="E18" s="32">
        <v>256.27</v>
      </c>
    </row>
    <row r="19" spans="1:9" s="29" customFormat="1" x14ac:dyDescent="0.25">
      <c r="A19" s="29">
        <v>629446</v>
      </c>
      <c r="C19" s="30">
        <v>94.64</v>
      </c>
      <c r="D19" s="22">
        <v>84.407441860465113</v>
      </c>
      <c r="E19" s="32">
        <v>106.48</v>
      </c>
    </row>
    <row r="20" spans="1:9" s="29" customFormat="1" x14ac:dyDescent="0.25">
      <c r="A20" s="29">
        <v>551653</v>
      </c>
      <c r="C20" s="30">
        <v>137.16999999999999</v>
      </c>
      <c r="D20" s="22">
        <v>96.831577114427844</v>
      </c>
      <c r="E20" s="32">
        <v>157.63</v>
      </c>
    </row>
    <row r="21" spans="1:9" s="29" customFormat="1" x14ac:dyDescent="0.25">
      <c r="A21" s="29">
        <v>602353</v>
      </c>
      <c r="C21" s="30">
        <v>442.33</v>
      </c>
      <c r="D21" s="22">
        <v>430.07333333333332</v>
      </c>
      <c r="E21" s="32">
        <v>502.65</v>
      </c>
    </row>
    <row r="22" spans="1:9" s="29" customFormat="1" x14ac:dyDescent="0.25">
      <c r="A22" s="29">
        <v>847026</v>
      </c>
      <c r="C22" s="30">
        <v>150.54</v>
      </c>
      <c r="D22" s="22">
        <v>102.91869832726904</v>
      </c>
      <c r="E22" s="32">
        <v>172.49</v>
      </c>
    </row>
    <row r="23" spans="1:9" s="29" customFormat="1" x14ac:dyDescent="0.25">
      <c r="A23" s="29">
        <v>17034</v>
      </c>
      <c r="C23" s="30">
        <v>4307.67</v>
      </c>
      <c r="D23" s="22">
        <v>4223.1959738372097</v>
      </c>
      <c r="E23" s="32">
        <v>4925.42</v>
      </c>
    </row>
    <row r="24" spans="1:9" s="29" customFormat="1" x14ac:dyDescent="0.25">
      <c r="A24" s="29">
        <v>89847</v>
      </c>
      <c r="C24" s="30">
        <v>214.51</v>
      </c>
      <c r="D24" s="22">
        <v>205.1524418604651</v>
      </c>
      <c r="E24" s="32">
        <v>241.35</v>
      </c>
    </row>
    <row r="25" spans="1:9" s="29" customFormat="1" x14ac:dyDescent="0.25">
      <c r="A25" s="29">
        <v>8782</v>
      </c>
      <c r="C25" s="30">
        <v>322.42</v>
      </c>
      <c r="D25" s="22">
        <v>248.13538461538462</v>
      </c>
      <c r="E25" s="32">
        <v>367.37</v>
      </c>
    </row>
    <row r="26" spans="1:9" s="29" customFormat="1" x14ac:dyDescent="0.25">
      <c r="A26" s="29">
        <v>151066</v>
      </c>
      <c r="C26" s="30">
        <v>203.08</v>
      </c>
      <c r="D26" s="22">
        <v>155.35162790697677</v>
      </c>
      <c r="E26" s="32">
        <v>229.72</v>
      </c>
    </row>
    <row r="27" spans="1:9" s="33" customFormat="1" x14ac:dyDescent="0.25">
      <c r="A27" s="29">
        <v>223480</v>
      </c>
      <c r="B27" s="29"/>
      <c r="C27" s="30">
        <v>991.41</v>
      </c>
      <c r="D27" s="22">
        <v>745.56249031007746</v>
      </c>
      <c r="E27" s="32">
        <v>1120.75</v>
      </c>
      <c r="F27" s="29"/>
      <c r="G27" s="29"/>
      <c r="H27" s="29"/>
      <c r="I27" s="29"/>
    </row>
    <row r="28" spans="1:9" s="29" customFormat="1" x14ac:dyDescent="0.25">
      <c r="A28" s="29">
        <v>981580</v>
      </c>
      <c r="C28" s="30">
        <v>8100.3</v>
      </c>
      <c r="D28" s="22">
        <v>7859.8093178260942</v>
      </c>
      <c r="E28" s="32">
        <v>8377.68</v>
      </c>
    </row>
    <row r="29" spans="1:9" s="29" customFormat="1" x14ac:dyDescent="0.25">
      <c r="A29" s="29">
        <v>840299</v>
      </c>
      <c r="C29" s="30">
        <v>6830.04</v>
      </c>
      <c r="D29" s="22">
        <v>6743.6892307692306</v>
      </c>
      <c r="E29" s="32">
        <v>7122.41</v>
      </c>
    </row>
    <row r="30" spans="1:9" s="33" customFormat="1" x14ac:dyDescent="0.25">
      <c r="A30" s="33">
        <v>840936</v>
      </c>
      <c r="C30" s="34">
        <v>302.19</v>
      </c>
      <c r="D30" s="49">
        <v>48.5594965829317</v>
      </c>
      <c r="E30" s="35">
        <v>314.89999999999998</v>
      </c>
    </row>
    <row r="31" spans="1:9" s="29" customFormat="1" x14ac:dyDescent="0.25">
      <c r="A31" s="29">
        <v>993373</v>
      </c>
      <c r="C31" s="30">
        <v>1235.54</v>
      </c>
      <c r="D31" s="22">
        <v>1156.4134927697442</v>
      </c>
      <c r="E31" s="32">
        <v>1285.4100000000001</v>
      </c>
    </row>
    <row r="32" spans="1:9" s="29" customFormat="1" x14ac:dyDescent="0.25">
      <c r="A32" s="29">
        <v>202794</v>
      </c>
      <c r="C32" s="30">
        <v>500.69</v>
      </c>
      <c r="D32" s="22">
        <v>349.67893895348834</v>
      </c>
      <c r="E32" s="32">
        <v>572.51</v>
      </c>
    </row>
    <row r="33" spans="1:9" s="29" customFormat="1" x14ac:dyDescent="0.25">
      <c r="A33" s="29">
        <v>858467</v>
      </c>
      <c r="C33" s="30">
        <v>97.01</v>
      </c>
      <c r="D33" s="22">
        <v>31.088757512092641</v>
      </c>
      <c r="E33" s="32">
        <v>110.92</v>
      </c>
    </row>
    <row r="34" spans="1:9" s="29" customFormat="1" x14ac:dyDescent="0.25">
      <c r="A34" s="29">
        <v>132621</v>
      </c>
      <c r="C34" s="30">
        <v>403.67</v>
      </c>
      <c r="D34" s="22">
        <v>320.04653721005906</v>
      </c>
      <c r="E34" s="32">
        <v>463.86</v>
      </c>
    </row>
    <row r="35" spans="1:9" s="29" customFormat="1" x14ac:dyDescent="0.25">
      <c r="A35" s="29">
        <v>1973</v>
      </c>
      <c r="C35" s="30">
        <v>207.41</v>
      </c>
      <c r="D35" s="22">
        <v>130.33470930232556</v>
      </c>
      <c r="E35" s="32">
        <v>237.13</v>
      </c>
    </row>
    <row r="36" spans="1:9" s="29" customFormat="1" x14ac:dyDescent="0.25">
      <c r="A36" s="29">
        <v>508978</v>
      </c>
      <c r="C36" s="30">
        <v>8701.34</v>
      </c>
      <c r="D36" s="22">
        <v>8600.4252619536346</v>
      </c>
      <c r="E36" s="32">
        <v>9815.7800000000007</v>
      </c>
    </row>
    <row r="37" spans="1:9" s="33" customFormat="1" x14ac:dyDescent="0.25">
      <c r="A37" s="33">
        <v>216568</v>
      </c>
      <c r="C37" s="34">
        <v>1690.51</v>
      </c>
      <c r="D37" s="49">
        <v>1397.3771220930232</v>
      </c>
      <c r="E37" s="35">
        <v>1952.74</v>
      </c>
    </row>
    <row r="38" spans="1:9" s="29" customFormat="1" x14ac:dyDescent="0.25">
      <c r="A38" s="29">
        <v>58566</v>
      </c>
      <c r="C38" s="30">
        <v>4199.5</v>
      </c>
      <c r="D38" s="22">
        <v>3788.3837679733201</v>
      </c>
      <c r="E38" s="32">
        <v>4829.6499999999996</v>
      </c>
    </row>
    <row r="39" spans="1:9" s="29" customFormat="1" x14ac:dyDescent="0.25">
      <c r="A39" s="29">
        <v>516858</v>
      </c>
      <c r="C39" s="30">
        <v>520.75</v>
      </c>
      <c r="D39" s="22">
        <v>491.96030038759687</v>
      </c>
      <c r="E39" s="32">
        <v>595.42999999999995</v>
      </c>
    </row>
    <row r="40" spans="1:9" s="33" customFormat="1" x14ac:dyDescent="0.25">
      <c r="A40" s="29">
        <v>203388</v>
      </c>
      <c r="B40" s="29"/>
      <c r="C40" s="30">
        <v>257.58999999999997</v>
      </c>
      <c r="D40" s="22">
        <v>146.26985465116277</v>
      </c>
      <c r="E40" s="32">
        <v>295.23</v>
      </c>
      <c r="F40" s="29"/>
      <c r="G40" s="29"/>
      <c r="H40" s="29"/>
      <c r="I40" s="29"/>
    </row>
    <row r="41" spans="1:9" s="29" customFormat="1" x14ac:dyDescent="0.25">
      <c r="A41" s="29">
        <v>224710</v>
      </c>
      <c r="C41" s="30">
        <v>951.18</v>
      </c>
      <c r="D41" s="22">
        <v>765.78374031007752</v>
      </c>
      <c r="E41" s="32">
        <v>1088.8599999999999</v>
      </c>
    </row>
    <row r="42" spans="1:9" s="29" customFormat="1" x14ac:dyDescent="0.25">
      <c r="A42" s="29">
        <v>981247</v>
      </c>
      <c r="C42" s="30">
        <v>244.2</v>
      </c>
      <c r="D42" s="22">
        <v>94.887860824742262</v>
      </c>
      <c r="E42" s="32">
        <v>281.45999999999998</v>
      </c>
    </row>
    <row r="43" spans="1:9" s="29" customFormat="1" x14ac:dyDescent="0.25">
      <c r="A43" s="29">
        <v>635916</v>
      </c>
      <c r="C43" s="30">
        <v>518.53</v>
      </c>
      <c r="D43" s="22">
        <v>421.66807506053266</v>
      </c>
      <c r="E43" s="32">
        <v>592.91</v>
      </c>
    </row>
    <row r="44" spans="1:9" s="29" customFormat="1" x14ac:dyDescent="0.25">
      <c r="A44" s="29">
        <v>48875</v>
      </c>
      <c r="C44" s="30">
        <v>1981.55</v>
      </c>
      <c r="D44" s="22">
        <v>1898.2868410852714</v>
      </c>
      <c r="E44" s="32">
        <v>2265.71</v>
      </c>
    </row>
    <row r="45" spans="1:9" s="29" customFormat="1" x14ac:dyDescent="0.25">
      <c r="A45" s="29">
        <v>568334</v>
      </c>
      <c r="C45" s="30">
        <v>67.03</v>
      </c>
      <c r="D45" s="22">
        <v>47.463866279069769</v>
      </c>
      <c r="E45" s="32">
        <v>75.430000000000007</v>
      </c>
    </row>
    <row r="46" spans="1:9" s="29" customFormat="1" x14ac:dyDescent="0.25">
      <c r="A46" s="29">
        <v>839386</v>
      </c>
      <c r="C46" s="30">
        <v>165.04</v>
      </c>
      <c r="D46" s="22">
        <v>146.86970750843901</v>
      </c>
      <c r="E46" s="32">
        <v>188.69</v>
      </c>
    </row>
    <row r="47" spans="1:9" s="29" customFormat="1" x14ac:dyDescent="0.25">
      <c r="A47" s="29">
        <v>542198</v>
      </c>
      <c r="C47" s="30">
        <v>1131.1099999999999</v>
      </c>
      <c r="D47" s="22">
        <v>1014.0184890109889</v>
      </c>
      <c r="E47" s="32">
        <v>1285.33</v>
      </c>
    </row>
    <row r="48" spans="1:9" s="29" customFormat="1" x14ac:dyDescent="0.25">
      <c r="A48" s="29">
        <v>147496</v>
      </c>
      <c r="C48" s="30">
        <v>118.21</v>
      </c>
      <c r="D48" s="22">
        <v>28.719127906976738</v>
      </c>
      <c r="E48" s="32">
        <v>135.13999999999999</v>
      </c>
    </row>
    <row r="49" spans="1:5" s="29" customFormat="1" x14ac:dyDescent="0.25">
      <c r="A49" s="29">
        <v>628896</v>
      </c>
      <c r="C49" s="30">
        <v>171.72</v>
      </c>
      <c r="D49" s="22">
        <v>31.112926339285735</v>
      </c>
      <c r="E49" s="32">
        <v>196.91</v>
      </c>
    </row>
    <row r="50" spans="1:5" s="29" customFormat="1" x14ac:dyDescent="0.25">
      <c r="A50" s="29">
        <v>608974</v>
      </c>
      <c r="C50" s="30">
        <v>1003.78</v>
      </c>
      <c r="D50" s="22">
        <v>990.07660606060608</v>
      </c>
      <c r="E50" s="32">
        <v>1134.52</v>
      </c>
    </row>
    <row r="51" spans="1:5" s="29" customFormat="1" x14ac:dyDescent="0.25">
      <c r="A51" s="29">
        <v>14459</v>
      </c>
      <c r="C51" s="30">
        <v>324.06</v>
      </c>
      <c r="D51" s="22">
        <v>207.0415542986425</v>
      </c>
      <c r="E51" s="32">
        <v>365.55</v>
      </c>
    </row>
    <row r="52" spans="1:5" s="29" customFormat="1" x14ac:dyDescent="0.25">
      <c r="A52" s="29">
        <v>29821</v>
      </c>
      <c r="C52" s="30">
        <v>1111.3399999999999</v>
      </c>
      <c r="D52" s="22">
        <v>1016.2366860465115</v>
      </c>
      <c r="E52" s="32">
        <v>1256.75</v>
      </c>
    </row>
    <row r="53" spans="1:5" s="29" customFormat="1" x14ac:dyDescent="0.25">
      <c r="A53" s="29">
        <v>860057</v>
      </c>
      <c r="C53" s="30">
        <v>245.33</v>
      </c>
      <c r="D53" s="22">
        <v>181.60798969072164</v>
      </c>
      <c r="E53" s="32">
        <v>280.51</v>
      </c>
    </row>
    <row r="54" spans="1:5" s="29" customFormat="1" x14ac:dyDescent="0.25">
      <c r="A54" s="29">
        <v>78183</v>
      </c>
      <c r="C54" s="30">
        <v>102.59</v>
      </c>
      <c r="D54" s="22">
        <v>98.183091085271315</v>
      </c>
      <c r="E54" s="32">
        <v>117.32</v>
      </c>
    </row>
    <row r="55" spans="1:5" s="29" customFormat="1" x14ac:dyDescent="0.25">
      <c r="A55" s="29">
        <v>157114</v>
      </c>
      <c r="C55" s="30">
        <v>754.75</v>
      </c>
      <c r="D55" s="22">
        <v>729.12015503875966</v>
      </c>
      <c r="E55" s="32">
        <v>853.08</v>
      </c>
    </row>
    <row r="56" spans="1:5" s="29" customFormat="1" x14ac:dyDescent="0.25">
      <c r="A56" s="29">
        <v>637873</v>
      </c>
      <c r="C56" s="30">
        <v>375.78</v>
      </c>
      <c r="D56" s="22">
        <v>370.98647058823525</v>
      </c>
      <c r="E56" s="32">
        <v>424.91</v>
      </c>
    </row>
    <row r="57" spans="1:5" s="29" customFormat="1" x14ac:dyDescent="0.25">
      <c r="A57" s="29">
        <v>569850</v>
      </c>
      <c r="C57" s="30">
        <v>729.17</v>
      </c>
      <c r="D57" s="22">
        <v>655.106050420168</v>
      </c>
      <c r="E57" s="32">
        <v>824.92</v>
      </c>
    </row>
    <row r="58" spans="1:5" s="29" customFormat="1" x14ac:dyDescent="0.25">
      <c r="A58" s="29">
        <v>560839</v>
      </c>
      <c r="C58" s="30">
        <v>240.87</v>
      </c>
      <c r="D58" s="22">
        <v>231.62803036399123</v>
      </c>
      <c r="E58" s="32">
        <v>276.77</v>
      </c>
    </row>
    <row r="59" spans="1:5" s="29" customFormat="1" x14ac:dyDescent="0.25">
      <c r="A59" s="29">
        <v>14481</v>
      </c>
      <c r="C59" s="30">
        <v>94.64</v>
      </c>
      <c r="D59" s="22">
        <v>74.484586371636908</v>
      </c>
      <c r="E59" s="32">
        <v>106.62</v>
      </c>
    </row>
    <row r="60" spans="1:5" s="29" customFormat="1" x14ac:dyDescent="0.25">
      <c r="A60" s="29">
        <v>56759</v>
      </c>
      <c r="C60" s="30">
        <v>793.13</v>
      </c>
      <c r="D60" s="22">
        <v>724.45189655172408</v>
      </c>
      <c r="E60" s="32">
        <v>899.27</v>
      </c>
    </row>
    <row r="61" spans="1:5" s="29" customFormat="1" x14ac:dyDescent="0.25">
      <c r="A61" s="29">
        <v>37186</v>
      </c>
      <c r="C61" s="30">
        <v>247.55</v>
      </c>
      <c r="D61" s="22">
        <v>184.32742946708464</v>
      </c>
      <c r="E61" s="32">
        <v>284.52</v>
      </c>
    </row>
    <row r="62" spans="1:5" s="29" customFormat="1" x14ac:dyDescent="0.25">
      <c r="A62" s="29">
        <v>871548</v>
      </c>
      <c r="C62" s="30">
        <v>605.5</v>
      </c>
      <c r="D62" s="22">
        <v>528.29577774996869</v>
      </c>
      <c r="E62" s="32">
        <v>695.51</v>
      </c>
    </row>
    <row r="63" spans="1:5" s="29" customFormat="1" x14ac:dyDescent="0.25">
      <c r="A63" s="29">
        <v>85680</v>
      </c>
      <c r="C63" s="30">
        <v>106.47</v>
      </c>
      <c r="D63" s="47">
        <v>92.476855670103092</v>
      </c>
      <c r="E63" s="29">
        <v>119.8</v>
      </c>
    </row>
    <row r="64" spans="1:5" s="29" customFormat="1" x14ac:dyDescent="0.25">
      <c r="A64" s="29">
        <v>144813</v>
      </c>
      <c r="C64" s="30">
        <v>428.21</v>
      </c>
      <c r="D64" s="22">
        <v>396.17519864341085</v>
      </c>
      <c r="E64" s="32">
        <v>489.64</v>
      </c>
    </row>
    <row r="65" spans="1:5" s="29" customFormat="1" x14ac:dyDescent="0.25">
      <c r="A65" s="29">
        <v>504502</v>
      </c>
      <c r="C65" s="30">
        <v>198.49</v>
      </c>
      <c r="D65" s="22">
        <v>152.63408914728683</v>
      </c>
      <c r="E65" s="32">
        <v>226.94</v>
      </c>
    </row>
    <row r="66" spans="1:5" s="29" customFormat="1" x14ac:dyDescent="0.25">
      <c r="A66" s="29">
        <v>633235</v>
      </c>
      <c r="C66" s="30">
        <v>419.27</v>
      </c>
      <c r="D66" s="22">
        <v>358.38923868312753</v>
      </c>
      <c r="E66" s="32">
        <v>480.27</v>
      </c>
    </row>
    <row r="67" spans="1:5" s="29" customFormat="1" x14ac:dyDescent="0.25">
      <c r="A67" s="29">
        <v>69558</v>
      </c>
      <c r="C67" s="30">
        <v>625.23</v>
      </c>
      <c r="D67" s="22">
        <v>283.52953488372094</v>
      </c>
      <c r="E67" s="32">
        <v>707.96</v>
      </c>
    </row>
    <row r="68" spans="1:5" s="29" customFormat="1" x14ac:dyDescent="0.25">
      <c r="A68" s="29">
        <v>223004</v>
      </c>
      <c r="C68" s="30">
        <v>1826.55</v>
      </c>
      <c r="D68" s="22">
        <v>1507.3089825581396</v>
      </c>
      <c r="E68" s="32">
        <v>2088.4699999999998</v>
      </c>
    </row>
    <row r="69" spans="1:5" s="33" customFormat="1" x14ac:dyDescent="0.25">
      <c r="A69" s="33">
        <v>890162</v>
      </c>
      <c r="C69" s="34">
        <v>829.91</v>
      </c>
      <c r="D69" s="49">
        <v>770.80517582417576</v>
      </c>
      <c r="E69" s="35">
        <v>939</v>
      </c>
    </row>
    <row r="70" spans="1:5" s="29" customFormat="1" x14ac:dyDescent="0.25">
      <c r="A70" s="29">
        <v>20457</v>
      </c>
      <c r="C70" s="30">
        <v>335.65</v>
      </c>
      <c r="D70" s="22">
        <v>105.76906976744183</v>
      </c>
      <c r="E70" s="32">
        <v>383.78</v>
      </c>
    </row>
    <row r="71" spans="1:5" s="29" customFormat="1" x14ac:dyDescent="0.25">
      <c r="A71" s="29">
        <v>944248</v>
      </c>
      <c r="C71" s="30">
        <v>598.80999999999995</v>
      </c>
      <c r="D71" s="22">
        <v>475.93374999999992</v>
      </c>
      <c r="E71" s="32">
        <v>686.79</v>
      </c>
    </row>
    <row r="72" spans="1:5" s="33" customFormat="1" x14ac:dyDescent="0.25">
      <c r="A72" s="33">
        <v>156128</v>
      </c>
      <c r="C72" s="34">
        <v>894.33</v>
      </c>
      <c r="D72" s="49">
        <v>740.13862403100779</v>
      </c>
      <c r="E72" s="35">
        <v>1022.79</v>
      </c>
    </row>
    <row r="73" spans="1:5" s="29" customFormat="1" x14ac:dyDescent="0.25">
      <c r="A73" s="29">
        <v>536951</v>
      </c>
      <c r="C73" s="30">
        <v>970.15</v>
      </c>
      <c r="D73" s="22">
        <v>874.54462371134014</v>
      </c>
      <c r="E73" s="32">
        <v>1109.27</v>
      </c>
    </row>
    <row r="74" spans="1:5" s="29" customFormat="1" x14ac:dyDescent="0.25">
      <c r="A74" s="29">
        <v>565195</v>
      </c>
      <c r="C74" s="30">
        <v>2298.2800000000002</v>
      </c>
      <c r="D74" s="22">
        <v>959.5009302325584</v>
      </c>
      <c r="E74" s="32">
        <v>2563.86</v>
      </c>
    </row>
    <row r="75" spans="1:5" s="29" customFormat="1" x14ac:dyDescent="0.25">
      <c r="A75" s="29">
        <v>653645</v>
      </c>
      <c r="C75" s="30">
        <v>101.47</v>
      </c>
      <c r="D75" s="22">
        <v>35.132720588235287</v>
      </c>
      <c r="E75" s="32">
        <v>116.63</v>
      </c>
    </row>
    <row r="76" spans="1:5" s="29" customFormat="1" x14ac:dyDescent="0.25">
      <c r="A76" s="29">
        <v>856229</v>
      </c>
      <c r="C76" s="30">
        <v>1729.48</v>
      </c>
      <c r="D76" s="22">
        <v>1661.7196163836163</v>
      </c>
      <c r="E76" s="32">
        <v>1946.01</v>
      </c>
    </row>
    <row r="77" spans="1:5" s="29" customFormat="1" x14ac:dyDescent="0.25">
      <c r="A77" s="29">
        <v>855636</v>
      </c>
      <c r="C77" s="30">
        <v>362.77</v>
      </c>
      <c r="D77" s="22">
        <v>338.86000795755967</v>
      </c>
      <c r="E77" s="32">
        <v>408.33</v>
      </c>
    </row>
    <row r="78" spans="1:5" s="29" customFormat="1" x14ac:dyDescent="0.25">
      <c r="A78" s="29">
        <v>514249</v>
      </c>
      <c r="C78" s="30">
        <v>981.3</v>
      </c>
      <c r="D78" s="22">
        <v>840.53852850483395</v>
      </c>
      <c r="E78" s="32">
        <v>1128.45</v>
      </c>
    </row>
    <row r="79" spans="1:5" s="29" customFormat="1" x14ac:dyDescent="0.25">
      <c r="A79" s="29">
        <v>104494</v>
      </c>
      <c r="C79" s="30">
        <v>327.81</v>
      </c>
      <c r="D79" s="22">
        <v>95.060581395348834</v>
      </c>
      <c r="E79" s="32">
        <v>371.37</v>
      </c>
    </row>
    <row r="80" spans="1:5" s="29" customFormat="1" x14ac:dyDescent="0.25">
      <c r="A80" s="29">
        <v>66460</v>
      </c>
      <c r="C80" s="30">
        <v>228.59</v>
      </c>
      <c r="D80" s="22">
        <v>201.92577519379844</v>
      </c>
      <c r="E80" s="32">
        <v>262.63</v>
      </c>
    </row>
    <row r="81" spans="1:5" s="29" customFormat="1" x14ac:dyDescent="0.25">
      <c r="A81" s="29">
        <v>964539</v>
      </c>
      <c r="C81" s="30">
        <v>88.09</v>
      </c>
      <c r="D81" s="22">
        <v>60.750013745704472</v>
      </c>
      <c r="E81" s="32">
        <v>101.27</v>
      </c>
    </row>
    <row r="82" spans="1:5" s="29" customFormat="1" x14ac:dyDescent="0.25">
      <c r="A82" s="29">
        <v>639796</v>
      </c>
      <c r="C82" s="30">
        <v>142.74</v>
      </c>
      <c r="D82" s="22">
        <v>62.039661290322584</v>
      </c>
      <c r="E82" s="32">
        <v>163.19999999999999</v>
      </c>
    </row>
    <row r="83" spans="1:5" s="29" customFormat="1" x14ac:dyDescent="0.25">
      <c r="A83" s="29">
        <v>537837</v>
      </c>
      <c r="C83" s="30">
        <v>1025.7</v>
      </c>
      <c r="D83" s="22">
        <v>1013.1755368423848</v>
      </c>
      <c r="E83" s="32">
        <v>1144.47</v>
      </c>
    </row>
    <row r="84" spans="1:5" s="29" customFormat="1" x14ac:dyDescent="0.25">
      <c r="A84" s="29">
        <v>84890</v>
      </c>
      <c r="C84" s="30">
        <v>627.80999999999995</v>
      </c>
      <c r="D84" s="22">
        <v>565.72304238618517</v>
      </c>
      <c r="E84" s="32">
        <v>719.82</v>
      </c>
    </row>
    <row r="85" spans="1:5" s="29" customFormat="1" x14ac:dyDescent="0.25">
      <c r="A85" s="29">
        <v>932079</v>
      </c>
      <c r="C85" s="30">
        <v>66.25</v>
      </c>
      <c r="D85" s="22">
        <v>30.342076923076924</v>
      </c>
      <c r="E85" s="32">
        <v>74.55</v>
      </c>
    </row>
    <row r="86" spans="1:5" s="29" customFormat="1" x14ac:dyDescent="0.25">
      <c r="A86" s="29">
        <v>598967</v>
      </c>
      <c r="C86" s="30">
        <v>5877.76</v>
      </c>
      <c r="D86" s="22">
        <v>5796.5893604651164</v>
      </c>
      <c r="E86" s="32">
        <v>6749.58</v>
      </c>
    </row>
    <row r="87" spans="1:5" s="29" customFormat="1" x14ac:dyDescent="0.25">
      <c r="A87" s="29">
        <v>972333</v>
      </c>
      <c r="C87" s="30">
        <v>217.17</v>
      </c>
      <c r="D87" s="22">
        <v>179.83884615384613</v>
      </c>
      <c r="E87" s="32">
        <v>246.79</v>
      </c>
    </row>
    <row r="88" spans="1:5" s="29" customFormat="1" x14ac:dyDescent="0.25">
      <c r="A88" s="29">
        <v>856693</v>
      </c>
      <c r="C88" s="30">
        <v>178.23</v>
      </c>
      <c r="D88" s="22">
        <v>114.12977319587628</v>
      </c>
      <c r="E88" s="32">
        <v>200.52</v>
      </c>
    </row>
    <row r="89" spans="1:5" s="29" customFormat="1" x14ac:dyDescent="0.25">
      <c r="A89" s="29">
        <v>933786</v>
      </c>
      <c r="C89" s="30">
        <v>721.48</v>
      </c>
      <c r="D89" s="22">
        <v>651.24086135005382</v>
      </c>
      <c r="E89" s="32">
        <v>827.53</v>
      </c>
    </row>
    <row r="90" spans="1:5" s="29" customFormat="1" x14ac:dyDescent="0.25">
      <c r="A90" s="29">
        <v>849360</v>
      </c>
      <c r="C90" s="30">
        <v>206.3</v>
      </c>
      <c r="D90" s="22">
        <v>175.77741280879206</v>
      </c>
      <c r="E90" s="32">
        <v>236.71</v>
      </c>
    </row>
    <row r="91" spans="1:5" s="29" customFormat="1" x14ac:dyDescent="0.25">
      <c r="A91" s="29">
        <v>946272</v>
      </c>
      <c r="C91" s="30">
        <v>609.62</v>
      </c>
      <c r="D91" s="22">
        <v>564.78417151162796</v>
      </c>
      <c r="E91" s="32">
        <v>685.89</v>
      </c>
    </row>
    <row r="92" spans="1:5" s="29" customFormat="1" x14ac:dyDescent="0.25">
      <c r="A92" s="29">
        <v>139954</v>
      </c>
      <c r="C92" s="30">
        <v>398.09</v>
      </c>
      <c r="D92" s="22">
        <v>345.25712180802554</v>
      </c>
      <c r="E92" s="32">
        <v>455.18</v>
      </c>
    </row>
    <row r="93" spans="1:5" s="29" customFormat="1" x14ac:dyDescent="0.25">
      <c r="A93" s="29">
        <v>47709</v>
      </c>
      <c r="C93" s="30">
        <v>246.47</v>
      </c>
      <c r="D93" s="22">
        <v>105.13554945054946</v>
      </c>
      <c r="E93" s="32">
        <v>280.08999999999997</v>
      </c>
    </row>
    <row r="94" spans="1:5" s="29" customFormat="1" x14ac:dyDescent="0.25">
      <c r="A94" s="29">
        <v>156529</v>
      </c>
      <c r="C94" s="30">
        <v>284.35000000000002</v>
      </c>
      <c r="D94" s="22">
        <v>40.231007751937994</v>
      </c>
      <c r="E94" s="32">
        <v>325.14999999999998</v>
      </c>
    </row>
    <row r="95" spans="1:5" s="29" customFormat="1" x14ac:dyDescent="0.25">
      <c r="A95" s="29">
        <v>61390</v>
      </c>
      <c r="C95" s="30">
        <v>1427.34</v>
      </c>
      <c r="D95" s="22">
        <v>1412.7276191860465</v>
      </c>
      <c r="E95" s="32">
        <v>1632.03</v>
      </c>
    </row>
    <row r="96" spans="1:5" s="29" customFormat="1" x14ac:dyDescent="0.25">
      <c r="A96" s="29">
        <v>982209</v>
      </c>
      <c r="C96" s="30">
        <v>758.07</v>
      </c>
      <c r="D96" s="22">
        <v>638.66666666666674</v>
      </c>
      <c r="E96" s="32">
        <v>861.43</v>
      </c>
    </row>
    <row r="97" spans="2:5" s="25" customFormat="1" x14ac:dyDescent="0.25">
      <c r="C97" s="26"/>
      <c r="D97" s="27"/>
    </row>
    <row r="98" spans="2:5" s="25" customFormat="1" x14ac:dyDescent="0.25">
      <c r="C98" s="26">
        <v>90466.379999999976</v>
      </c>
      <c r="D98" s="45">
        <f>SUM(D3:D96)</f>
        <v>79847.907109237465</v>
      </c>
      <c r="E98" s="45">
        <f>SUM(E3:E96)</f>
        <v>101348.69000000002</v>
      </c>
    </row>
    <row r="99" spans="2:5" s="15" customFormat="1" x14ac:dyDescent="0.25">
      <c r="C99" s="17"/>
      <c r="D99" s="18"/>
      <c r="E99" s="19"/>
    </row>
    <row r="100" spans="2:5" x14ac:dyDescent="0.25">
      <c r="B100" t="s">
        <v>18</v>
      </c>
      <c r="D100" s="14">
        <v>91.3</v>
      </c>
    </row>
    <row r="102" spans="2:5" x14ac:dyDescent="0.25">
      <c r="D102" s="57">
        <f>+D98+D100</f>
        <v>79939.207109237468</v>
      </c>
    </row>
  </sheetData>
  <customSheetViews>
    <customSheetView guid="{839EF88F-5384-49F8-AFBC-53CE8A2DEBB0}">
      <pane ySplit="1" topLeftCell="A3" activePane="bottomLeft" state="frozen"/>
      <selection pane="bottomLeft" activeCell="H3" sqref="H3"/>
      <pageMargins left="0.7" right="0.7" top="0.75" bottom="0.75" header="0.3" footer="0.3"/>
      <pageSetup paperSize="9" orientation="portrait" r:id="rId1"/>
    </customSheetView>
    <customSheetView guid="{CF588F81-0C0F-4486-A2D1-08FCCA6E1AEE}" showAutoFilter="1" topLeftCell="G1">
      <pane ySplit="1" topLeftCell="A56" activePane="bottomLeft" state="frozen"/>
      <selection pane="bottomLeft" activeCell="H3" sqref="H3"/>
      <pageMargins left="0.7" right="0.7" top="0.75" bottom="0.75" header="0.3" footer="0.3"/>
      <pageSetup paperSize="9" orientation="portrait" r:id="rId2"/>
      <autoFilter ref="B1"/>
    </customSheetView>
    <customSheetView guid="{6241AF83-68BD-4E9D-8A36-2706A5F637AB}" showAutoFilter="1" topLeftCell="A70">
      <selection activeCell="A100" sqref="A100:IV100"/>
      <pageMargins left="0.7" right="0.7" top="0.75" bottom="0.75" header="0.3" footer="0.3"/>
      <pageSetup paperSize="9" orientation="portrait" r:id="rId3"/>
      <autoFilter ref="B1"/>
    </customSheetView>
    <customSheetView guid="{4BDC3E4B-AEC3-4450-9E4B-323EF36AADFD}">
      <pane ySplit="1" topLeftCell="A74" activePane="bottomLeft" state="frozen"/>
      <selection pane="bottomLeft" activeCell="A3" sqref="A3:E96"/>
      <pageMargins left="0.7" right="0.7" top="0.75" bottom="0.75" header="0.3" footer="0.3"/>
      <pageSetup paperSize="9" orientation="portrait" r:id="rId4"/>
    </customSheetView>
  </customSheetViews>
  <pageMargins left="0.7" right="0.7" top="0.75" bottom="0.75" header="0.3" footer="0.3"/>
  <pageSetup paperSize="9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8"/>
  <sheetViews>
    <sheetView tabSelected="1" workbookViewId="0">
      <pane ySplit="1" topLeftCell="A13" activePane="bottomLeft" state="frozen"/>
      <selection pane="bottomLeft" activeCell="D33" sqref="D33"/>
    </sheetView>
  </sheetViews>
  <sheetFormatPr defaultRowHeight="15" x14ac:dyDescent="0.25"/>
  <cols>
    <col min="1" max="1" width="8.42578125" bestFit="1" customWidth="1"/>
    <col min="2" max="2" width="69.85546875" bestFit="1" customWidth="1"/>
    <col min="3" max="3" width="12.85546875" bestFit="1" customWidth="1"/>
    <col min="4" max="4" width="13.85546875" bestFit="1" customWidth="1"/>
    <col min="5" max="5" width="9.5703125" bestFit="1" customWidth="1"/>
    <col min="6" max="6" width="25.42578125" style="59" customWidth="1"/>
    <col min="7" max="7" width="9.5703125" bestFit="1" customWidth="1"/>
  </cols>
  <sheetData>
    <row r="1" spans="1:7" s="7" customFormat="1" ht="73.5" customHeight="1" x14ac:dyDescent="0.2">
      <c r="A1" s="43" t="s">
        <v>1</v>
      </c>
      <c r="B1" s="43" t="s">
        <v>2</v>
      </c>
      <c r="C1" s="53" t="s">
        <v>12</v>
      </c>
      <c r="D1" s="51" t="s">
        <v>5</v>
      </c>
      <c r="E1" s="56" t="s">
        <v>14</v>
      </c>
      <c r="F1" s="65" t="s">
        <v>22</v>
      </c>
      <c r="G1" s="52" t="s">
        <v>17</v>
      </c>
    </row>
    <row r="2" spans="1:7" s="60" customFormat="1" x14ac:dyDescent="0.25">
      <c r="A2" s="29">
        <v>662113</v>
      </c>
      <c r="B2" s="29"/>
      <c r="C2" s="44">
        <v>23.816184886156343</v>
      </c>
      <c r="D2" s="37">
        <v>53.26</v>
      </c>
      <c r="E2" s="55">
        <v>0</v>
      </c>
      <c r="F2" s="66">
        <f t="shared" ref="F2:F65" si="0">+D2*E2</f>
        <v>0</v>
      </c>
      <c r="G2" s="54">
        <f t="shared" ref="G2:G65" si="1">+F2-C2</f>
        <v>-23.816184886156343</v>
      </c>
    </row>
    <row r="3" spans="1:7" s="60" customFormat="1" x14ac:dyDescent="0.25">
      <c r="A3" s="29">
        <v>647407</v>
      </c>
      <c r="B3" s="29"/>
      <c r="C3" s="44">
        <v>37.007160493827158</v>
      </c>
      <c r="D3" s="37">
        <v>61.08</v>
      </c>
      <c r="E3" s="55">
        <v>0</v>
      </c>
      <c r="F3" s="66">
        <f t="shared" si="0"/>
        <v>0</v>
      </c>
      <c r="G3" s="54">
        <f t="shared" si="1"/>
        <v>-37.007160493827158</v>
      </c>
    </row>
    <row r="4" spans="1:7" s="60" customFormat="1" x14ac:dyDescent="0.25">
      <c r="A4" s="29">
        <v>5308</v>
      </c>
      <c r="B4" s="29"/>
      <c r="C4" s="44">
        <v>13.510330295411698</v>
      </c>
      <c r="D4" s="29">
        <v>61.23</v>
      </c>
      <c r="E4" s="55">
        <v>0</v>
      </c>
      <c r="F4" s="66">
        <f t="shared" si="0"/>
        <v>0</v>
      </c>
      <c r="G4" s="54">
        <f t="shared" si="1"/>
        <v>-13.510330295411698</v>
      </c>
    </row>
    <row r="5" spans="1:7" s="60" customFormat="1" x14ac:dyDescent="0.25">
      <c r="A5" s="29">
        <v>616713</v>
      </c>
      <c r="B5" s="29"/>
      <c r="C5" s="44">
        <v>37.182499999999997</v>
      </c>
      <c r="D5" s="29">
        <v>71.37</v>
      </c>
      <c r="E5" s="55">
        <v>0</v>
      </c>
      <c r="F5" s="66">
        <f t="shared" si="0"/>
        <v>0</v>
      </c>
      <c r="G5" s="54">
        <f t="shared" si="1"/>
        <v>-37.182499999999997</v>
      </c>
    </row>
    <row r="6" spans="1:7" s="60" customFormat="1" x14ac:dyDescent="0.25">
      <c r="A6" s="29">
        <v>932079</v>
      </c>
      <c r="B6" s="29"/>
      <c r="C6" s="44">
        <v>30.342076923076924</v>
      </c>
      <c r="D6" s="32">
        <v>74.55</v>
      </c>
      <c r="E6" s="55">
        <v>0</v>
      </c>
      <c r="F6" s="66">
        <f t="shared" si="0"/>
        <v>0</v>
      </c>
      <c r="G6" s="54">
        <f t="shared" si="1"/>
        <v>-30.342076923076924</v>
      </c>
    </row>
    <row r="7" spans="1:7" s="60" customFormat="1" x14ac:dyDescent="0.25">
      <c r="A7" s="29">
        <v>568334</v>
      </c>
      <c r="B7" s="29"/>
      <c r="C7" s="44">
        <v>47.463866279069769</v>
      </c>
      <c r="D7" s="32">
        <v>75.430000000000007</v>
      </c>
      <c r="E7" s="55">
        <v>0</v>
      </c>
      <c r="F7" s="66">
        <f t="shared" si="0"/>
        <v>0</v>
      </c>
      <c r="G7" s="54">
        <f t="shared" si="1"/>
        <v>-47.463866279069769</v>
      </c>
    </row>
    <row r="8" spans="1:7" s="60" customFormat="1" x14ac:dyDescent="0.25">
      <c r="A8" s="29">
        <v>9681</v>
      </c>
      <c r="B8" s="29"/>
      <c r="C8" s="44">
        <v>21.765941499085926</v>
      </c>
      <c r="D8" s="37">
        <v>81.53</v>
      </c>
      <c r="E8" s="55">
        <v>0</v>
      </c>
      <c r="F8" s="66">
        <f t="shared" si="0"/>
        <v>0</v>
      </c>
      <c r="G8" s="54">
        <f t="shared" si="1"/>
        <v>-21.765941499085926</v>
      </c>
    </row>
    <row r="9" spans="1:7" s="60" customFormat="1" x14ac:dyDescent="0.25">
      <c r="A9" s="29">
        <v>631820</v>
      </c>
      <c r="B9" s="29"/>
      <c r="C9" s="44">
        <v>43.164078947368424</v>
      </c>
      <c r="D9" s="37">
        <v>85.7</v>
      </c>
      <c r="E9" s="55">
        <v>0</v>
      </c>
      <c r="F9" s="66">
        <f t="shared" si="0"/>
        <v>0</v>
      </c>
      <c r="G9" s="54">
        <f t="shared" si="1"/>
        <v>-43.164078947368424</v>
      </c>
    </row>
    <row r="10" spans="1:7" s="60" customFormat="1" x14ac:dyDescent="0.25">
      <c r="A10" s="29">
        <v>921771</v>
      </c>
      <c r="B10" s="29"/>
      <c r="C10" s="44">
        <v>31.644424552429655</v>
      </c>
      <c r="D10" s="37">
        <v>87.07</v>
      </c>
      <c r="E10" s="55">
        <v>0</v>
      </c>
      <c r="F10" s="66">
        <f t="shared" si="0"/>
        <v>0</v>
      </c>
      <c r="G10" s="54">
        <f t="shared" si="1"/>
        <v>-31.644424552429655</v>
      </c>
    </row>
    <row r="11" spans="1:7" s="60" customFormat="1" x14ac:dyDescent="0.25">
      <c r="A11" s="29">
        <v>640500</v>
      </c>
      <c r="B11" s="29"/>
      <c r="C11" s="44">
        <v>71.111199226305615</v>
      </c>
      <c r="D11" s="37">
        <v>92.24</v>
      </c>
      <c r="E11" s="55">
        <v>0</v>
      </c>
      <c r="F11" s="66">
        <f t="shared" si="0"/>
        <v>0</v>
      </c>
      <c r="G11" s="54">
        <f t="shared" si="1"/>
        <v>-71.111199226305615</v>
      </c>
    </row>
    <row r="12" spans="1:7" s="60" customFormat="1" x14ac:dyDescent="0.25">
      <c r="A12" s="29">
        <v>995356</v>
      </c>
      <c r="B12" s="29"/>
      <c r="C12" s="44">
        <v>48.79489361702128</v>
      </c>
      <c r="D12" s="37">
        <v>94.85</v>
      </c>
      <c r="E12" s="55">
        <v>0</v>
      </c>
      <c r="F12" s="66">
        <f t="shared" si="0"/>
        <v>0</v>
      </c>
      <c r="G12" s="54">
        <f t="shared" si="1"/>
        <v>-48.79489361702128</v>
      </c>
    </row>
    <row r="13" spans="1:7" s="60" customFormat="1" x14ac:dyDescent="0.25">
      <c r="A13" s="29">
        <v>870193</v>
      </c>
      <c r="B13" s="29"/>
      <c r="C13" s="44">
        <v>52.583706140350877</v>
      </c>
      <c r="D13" s="37">
        <v>96.18</v>
      </c>
      <c r="E13" s="55">
        <v>0</v>
      </c>
      <c r="F13" s="66">
        <f t="shared" si="0"/>
        <v>0</v>
      </c>
      <c r="G13" s="54">
        <f t="shared" si="1"/>
        <v>-52.583706140350877</v>
      </c>
    </row>
    <row r="14" spans="1:7" s="60" customFormat="1" x14ac:dyDescent="0.25">
      <c r="A14" s="29">
        <v>20455</v>
      </c>
      <c r="B14" s="29"/>
      <c r="C14" s="44">
        <v>34.088589099342869</v>
      </c>
      <c r="D14" s="37">
        <v>99.33</v>
      </c>
      <c r="E14" s="55">
        <v>0</v>
      </c>
      <c r="F14" s="66">
        <f t="shared" si="0"/>
        <v>0</v>
      </c>
      <c r="G14" s="54">
        <f t="shared" si="1"/>
        <v>-34.088589099342869</v>
      </c>
    </row>
    <row r="15" spans="1:7" s="60" customFormat="1" x14ac:dyDescent="0.25">
      <c r="A15" s="29">
        <v>964539</v>
      </c>
      <c r="B15" s="29"/>
      <c r="C15" s="44">
        <v>60.750013745704472</v>
      </c>
      <c r="D15" s="32">
        <v>101.27</v>
      </c>
      <c r="E15" s="55">
        <v>0.4</v>
      </c>
      <c r="F15" s="66">
        <f t="shared" si="0"/>
        <v>40.508000000000003</v>
      </c>
      <c r="G15" s="54">
        <f t="shared" si="1"/>
        <v>-20.242013745704469</v>
      </c>
    </row>
    <row r="16" spans="1:7" s="60" customFormat="1" x14ac:dyDescent="0.25">
      <c r="A16" s="29">
        <v>629446</v>
      </c>
      <c r="B16" s="29"/>
      <c r="C16" s="44">
        <v>84.407441860465113</v>
      </c>
      <c r="D16" s="32">
        <v>106.48</v>
      </c>
      <c r="E16" s="55">
        <v>0.4</v>
      </c>
      <c r="F16" s="66">
        <f t="shared" si="0"/>
        <v>42.592000000000006</v>
      </c>
      <c r="G16" s="54">
        <f t="shared" si="1"/>
        <v>-41.815441860465107</v>
      </c>
    </row>
    <row r="17" spans="1:7" s="60" customFormat="1" x14ac:dyDescent="0.25">
      <c r="A17" s="29">
        <v>14481</v>
      </c>
      <c r="B17" s="29"/>
      <c r="C17" s="44">
        <v>74.484586371636908</v>
      </c>
      <c r="D17" s="32">
        <v>106.62</v>
      </c>
      <c r="E17" s="55">
        <v>0.4</v>
      </c>
      <c r="F17" s="66">
        <f t="shared" si="0"/>
        <v>42.648000000000003</v>
      </c>
      <c r="G17" s="54">
        <f t="shared" si="1"/>
        <v>-31.836586371636905</v>
      </c>
    </row>
    <row r="18" spans="1:7" s="60" customFormat="1" x14ac:dyDescent="0.25">
      <c r="A18" s="29">
        <v>595017</v>
      </c>
      <c r="B18" s="29"/>
      <c r="C18" s="44">
        <v>43.075459254677597</v>
      </c>
      <c r="D18" s="37">
        <v>107.38</v>
      </c>
      <c r="E18" s="55">
        <v>0.4</v>
      </c>
      <c r="F18" s="66">
        <f t="shared" si="0"/>
        <v>42.951999999999998</v>
      </c>
      <c r="G18" s="54">
        <f t="shared" si="1"/>
        <v>-0.12345925467759855</v>
      </c>
    </row>
    <row r="19" spans="1:7" s="60" customFormat="1" x14ac:dyDescent="0.25">
      <c r="A19" s="29">
        <v>995477</v>
      </c>
      <c r="B19" s="29"/>
      <c r="C19" s="44">
        <v>80.6504189944134</v>
      </c>
      <c r="D19" s="37">
        <v>107.79</v>
      </c>
      <c r="E19" s="55">
        <v>0.4</v>
      </c>
      <c r="F19" s="66">
        <f t="shared" si="0"/>
        <v>43.116000000000007</v>
      </c>
      <c r="G19" s="54">
        <f t="shared" si="1"/>
        <v>-37.534418994413393</v>
      </c>
    </row>
    <row r="20" spans="1:7" s="60" customFormat="1" x14ac:dyDescent="0.25">
      <c r="A20" s="29">
        <v>86237</v>
      </c>
      <c r="B20" s="29"/>
      <c r="C20" s="44">
        <v>60.006566770558621</v>
      </c>
      <c r="D20" s="37">
        <v>110.48</v>
      </c>
      <c r="E20" s="55">
        <v>0.4</v>
      </c>
      <c r="F20" s="66">
        <f t="shared" si="0"/>
        <v>44.192000000000007</v>
      </c>
      <c r="G20" s="54">
        <f t="shared" si="1"/>
        <v>-15.814566770558613</v>
      </c>
    </row>
    <row r="21" spans="1:7" s="60" customFormat="1" x14ac:dyDescent="0.25">
      <c r="A21" s="29">
        <v>858467</v>
      </c>
      <c r="B21" s="29"/>
      <c r="C21" s="44">
        <v>31.088757512092641</v>
      </c>
      <c r="D21" s="32">
        <v>110.92</v>
      </c>
      <c r="E21" s="55">
        <v>0.4</v>
      </c>
      <c r="F21" s="66">
        <f t="shared" si="0"/>
        <v>44.368000000000002</v>
      </c>
      <c r="G21" s="54">
        <f t="shared" si="1"/>
        <v>13.279242487907361</v>
      </c>
    </row>
    <row r="22" spans="1:7" s="60" customFormat="1" x14ac:dyDescent="0.25">
      <c r="A22" s="29">
        <v>116595</v>
      </c>
      <c r="B22" s="29"/>
      <c r="C22" s="44">
        <v>77.919635893821933</v>
      </c>
      <c r="D22" s="37">
        <v>113.06</v>
      </c>
      <c r="E22" s="55">
        <v>0.4</v>
      </c>
      <c r="F22" s="66">
        <f t="shared" si="0"/>
        <v>45.224000000000004</v>
      </c>
      <c r="G22" s="54">
        <f t="shared" si="1"/>
        <v>-32.69563589382193</v>
      </c>
    </row>
    <row r="23" spans="1:7" s="60" customFormat="1" x14ac:dyDescent="0.25">
      <c r="A23" s="29">
        <v>68325</v>
      </c>
      <c r="B23" s="29"/>
      <c r="C23" s="44">
        <v>45.72226744186046</v>
      </c>
      <c r="D23" s="29">
        <v>114.31</v>
      </c>
      <c r="E23" s="55">
        <v>0.4</v>
      </c>
      <c r="F23" s="66">
        <f t="shared" si="0"/>
        <v>45.724000000000004</v>
      </c>
      <c r="G23" s="54">
        <f t="shared" si="1"/>
        <v>1.7325581395439826E-3</v>
      </c>
    </row>
    <row r="24" spans="1:7" s="60" customFormat="1" x14ac:dyDescent="0.25">
      <c r="A24" s="29">
        <v>653645</v>
      </c>
      <c r="B24" s="29"/>
      <c r="C24" s="44">
        <v>35.132720588235287</v>
      </c>
      <c r="D24" s="32">
        <v>116.63</v>
      </c>
      <c r="E24" s="55">
        <v>0.4</v>
      </c>
      <c r="F24" s="66">
        <f t="shared" si="0"/>
        <v>46.652000000000001</v>
      </c>
      <c r="G24" s="54">
        <f t="shared" si="1"/>
        <v>11.519279411764714</v>
      </c>
    </row>
    <row r="25" spans="1:7" s="60" customFormat="1" x14ac:dyDescent="0.25">
      <c r="A25" s="29">
        <v>78183</v>
      </c>
      <c r="B25" s="29"/>
      <c r="C25" s="44">
        <v>98.183091085271315</v>
      </c>
      <c r="D25" s="32">
        <v>117.32</v>
      </c>
      <c r="E25" s="55">
        <v>0.4</v>
      </c>
      <c r="F25" s="66">
        <f t="shared" si="0"/>
        <v>46.927999999999997</v>
      </c>
      <c r="G25" s="54">
        <f t="shared" si="1"/>
        <v>-51.255091085271317</v>
      </c>
    </row>
    <row r="26" spans="1:7" s="60" customFormat="1" x14ac:dyDescent="0.25">
      <c r="A26" s="29">
        <v>85680</v>
      </c>
      <c r="B26" s="29"/>
      <c r="C26" s="47">
        <v>92.476855670103092</v>
      </c>
      <c r="D26" s="29">
        <v>119.8</v>
      </c>
      <c r="E26" s="55">
        <v>0.4</v>
      </c>
      <c r="F26" s="66">
        <f t="shared" si="0"/>
        <v>47.92</v>
      </c>
      <c r="G26" s="54">
        <f t="shared" si="1"/>
        <v>-44.55685567010309</v>
      </c>
    </row>
    <row r="27" spans="1:7" s="60" customFormat="1" x14ac:dyDescent="0.25">
      <c r="A27" s="29">
        <v>944424</v>
      </c>
      <c r="B27" s="29"/>
      <c r="C27" s="44">
        <v>40.967221220412057</v>
      </c>
      <c r="D27" s="37">
        <v>121.69</v>
      </c>
      <c r="E27" s="55">
        <v>0.4</v>
      </c>
      <c r="F27" s="66">
        <f t="shared" si="0"/>
        <v>48.676000000000002</v>
      </c>
      <c r="G27" s="54">
        <f t="shared" si="1"/>
        <v>7.708778779587945</v>
      </c>
    </row>
    <row r="28" spans="1:7" s="60" customFormat="1" x14ac:dyDescent="0.25">
      <c r="A28" s="29">
        <v>843355</v>
      </c>
      <c r="B28" s="29"/>
      <c r="C28" s="44">
        <v>80.990933905899922</v>
      </c>
      <c r="D28" s="29">
        <v>133.61000000000001</v>
      </c>
      <c r="E28" s="55">
        <v>0.4</v>
      </c>
      <c r="F28" s="66">
        <f t="shared" si="0"/>
        <v>53.44400000000001</v>
      </c>
      <c r="G28" s="54">
        <f t="shared" si="1"/>
        <v>-27.546933905899913</v>
      </c>
    </row>
    <row r="29" spans="1:7" s="60" customFormat="1" x14ac:dyDescent="0.25">
      <c r="A29" s="29">
        <v>147496</v>
      </c>
      <c r="B29" s="29"/>
      <c r="C29" s="44">
        <v>28.719127906976738</v>
      </c>
      <c r="D29" s="32">
        <v>135.13999999999999</v>
      </c>
      <c r="E29" s="55">
        <v>0.4</v>
      </c>
      <c r="F29" s="66">
        <f t="shared" si="0"/>
        <v>54.055999999999997</v>
      </c>
      <c r="G29" s="54">
        <f t="shared" si="1"/>
        <v>25.33687209302326</v>
      </c>
    </row>
    <row r="30" spans="1:7" s="60" customFormat="1" x14ac:dyDescent="0.25">
      <c r="A30" s="29">
        <v>140178</v>
      </c>
      <c r="B30" s="29"/>
      <c r="C30" s="44">
        <v>98.178002392344496</v>
      </c>
      <c r="D30" s="37">
        <v>135.16</v>
      </c>
      <c r="E30" s="55">
        <v>0.4</v>
      </c>
      <c r="F30" s="66">
        <f t="shared" si="0"/>
        <v>54.064</v>
      </c>
      <c r="G30" s="54">
        <f t="shared" si="1"/>
        <v>-44.114002392344496</v>
      </c>
    </row>
    <row r="31" spans="1:7" s="60" customFormat="1" x14ac:dyDescent="0.25">
      <c r="A31" s="29">
        <v>535146</v>
      </c>
      <c r="B31" s="29"/>
      <c r="C31" s="44">
        <v>50.082345252040682</v>
      </c>
      <c r="D31" s="37">
        <v>136.16999999999999</v>
      </c>
      <c r="E31" s="55">
        <v>0.4</v>
      </c>
      <c r="F31" s="66">
        <f t="shared" si="0"/>
        <v>54.467999999999996</v>
      </c>
      <c r="G31" s="54">
        <f t="shared" si="1"/>
        <v>4.3856547479593146</v>
      </c>
    </row>
    <row r="32" spans="1:7" s="60" customFormat="1" x14ac:dyDescent="0.25">
      <c r="A32" s="29">
        <v>910090</v>
      </c>
      <c r="B32" s="29"/>
      <c r="C32" s="44">
        <v>120.03391199106258</v>
      </c>
      <c r="D32" s="37">
        <v>145.35</v>
      </c>
      <c r="E32" s="55">
        <v>0.4</v>
      </c>
      <c r="F32" s="66">
        <f t="shared" si="0"/>
        <v>58.14</v>
      </c>
      <c r="G32" s="54">
        <f t="shared" si="1"/>
        <v>-61.893911991062581</v>
      </c>
    </row>
    <row r="33" spans="1:7" s="60" customFormat="1" x14ac:dyDescent="0.25">
      <c r="A33" s="29">
        <v>659817</v>
      </c>
      <c r="B33" s="29"/>
      <c r="C33" s="44">
        <v>121.1860447761194</v>
      </c>
      <c r="D33" s="29">
        <v>150.21</v>
      </c>
      <c r="E33" s="55">
        <v>0.4</v>
      </c>
      <c r="F33" s="66">
        <f t="shared" si="0"/>
        <v>60.084000000000003</v>
      </c>
      <c r="G33" s="54">
        <f t="shared" si="1"/>
        <v>-61.102044776119399</v>
      </c>
    </row>
    <row r="34" spans="1:7" s="60" customFormat="1" x14ac:dyDescent="0.25">
      <c r="A34" s="29">
        <v>154343</v>
      </c>
      <c r="B34" s="29"/>
      <c r="C34" s="44">
        <v>46.807636035222373</v>
      </c>
      <c r="D34" s="37">
        <v>153.22999999999999</v>
      </c>
      <c r="E34" s="55">
        <v>0.4</v>
      </c>
      <c r="F34" s="66">
        <f t="shared" si="0"/>
        <v>61.292000000000002</v>
      </c>
      <c r="G34" s="54">
        <f t="shared" si="1"/>
        <v>14.484363964777629</v>
      </c>
    </row>
    <row r="35" spans="1:7" s="60" customFormat="1" x14ac:dyDescent="0.25">
      <c r="A35" s="29">
        <v>625987</v>
      </c>
      <c r="B35" s="29"/>
      <c r="C35" s="44">
        <v>94.430796019900498</v>
      </c>
      <c r="D35" s="37">
        <v>154.78</v>
      </c>
      <c r="E35" s="55">
        <v>0.4</v>
      </c>
      <c r="F35" s="66">
        <f t="shared" si="0"/>
        <v>61.912000000000006</v>
      </c>
      <c r="G35" s="54">
        <f t="shared" si="1"/>
        <v>-32.518796019900492</v>
      </c>
    </row>
    <row r="36" spans="1:7" s="60" customFormat="1" x14ac:dyDescent="0.25">
      <c r="A36" s="29">
        <v>134188</v>
      </c>
      <c r="B36" s="29"/>
      <c r="C36" s="44">
        <v>73.236378480254885</v>
      </c>
      <c r="D36" s="37">
        <v>156.6</v>
      </c>
      <c r="E36" s="55">
        <v>0.4</v>
      </c>
      <c r="F36" s="66">
        <f t="shared" si="0"/>
        <v>62.64</v>
      </c>
      <c r="G36" s="54">
        <f t="shared" si="1"/>
        <v>-10.596378480254884</v>
      </c>
    </row>
    <row r="37" spans="1:7" s="60" customFormat="1" x14ac:dyDescent="0.25">
      <c r="A37" s="29">
        <v>551653</v>
      </c>
      <c r="B37" s="29"/>
      <c r="C37" s="44">
        <v>96.831577114427844</v>
      </c>
      <c r="D37" s="32">
        <v>157.63</v>
      </c>
      <c r="E37" s="55">
        <v>0.4</v>
      </c>
      <c r="F37" s="66">
        <f t="shared" si="0"/>
        <v>63.052</v>
      </c>
      <c r="G37" s="54">
        <f t="shared" si="1"/>
        <v>-33.779577114427845</v>
      </c>
    </row>
    <row r="38" spans="1:7" s="60" customFormat="1" x14ac:dyDescent="0.25">
      <c r="A38" s="29">
        <v>658880</v>
      </c>
      <c r="B38" s="29"/>
      <c r="C38" s="44">
        <v>129.74236629353234</v>
      </c>
      <c r="D38" s="37">
        <v>159.69999999999999</v>
      </c>
      <c r="E38" s="55">
        <v>0.4</v>
      </c>
      <c r="F38" s="66">
        <f t="shared" si="0"/>
        <v>63.879999999999995</v>
      </c>
      <c r="G38" s="54">
        <f t="shared" si="1"/>
        <v>-65.862366293532347</v>
      </c>
    </row>
    <row r="39" spans="1:7" s="60" customFormat="1" x14ac:dyDescent="0.25">
      <c r="A39" s="29">
        <v>541043</v>
      </c>
      <c r="B39" s="29"/>
      <c r="C39" s="44">
        <v>59.281091684434955</v>
      </c>
      <c r="D39" s="29">
        <v>160.63</v>
      </c>
      <c r="E39" s="55">
        <v>0.4</v>
      </c>
      <c r="F39" s="66">
        <f t="shared" si="0"/>
        <v>64.251999999999995</v>
      </c>
      <c r="G39" s="54">
        <f t="shared" si="1"/>
        <v>4.9709083155650404</v>
      </c>
    </row>
    <row r="40" spans="1:7" s="60" customFormat="1" x14ac:dyDescent="0.25">
      <c r="A40" s="29">
        <v>639796</v>
      </c>
      <c r="B40" s="29"/>
      <c r="C40" s="44">
        <v>62.039661290322584</v>
      </c>
      <c r="D40" s="32">
        <v>163.19999999999999</v>
      </c>
      <c r="E40" s="55">
        <v>0.4</v>
      </c>
      <c r="F40" s="66">
        <f t="shared" si="0"/>
        <v>65.28</v>
      </c>
      <c r="G40" s="54">
        <f t="shared" si="1"/>
        <v>3.2403387096774168</v>
      </c>
    </row>
    <row r="41" spans="1:7" s="60" customFormat="1" x14ac:dyDescent="0.25">
      <c r="A41" s="29">
        <v>115940</v>
      </c>
      <c r="B41" s="29"/>
      <c r="C41" s="44">
        <v>38.784334763948479</v>
      </c>
      <c r="D41" s="37">
        <v>163.24</v>
      </c>
      <c r="E41" s="55">
        <v>0.4</v>
      </c>
      <c r="F41" s="66">
        <f t="shared" si="0"/>
        <v>65.296000000000006</v>
      </c>
      <c r="G41" s="54">
        <f t="shared" si="1"/>
        <v>26.511665236051527</v>
      </c>
    </row>
    <row r="42" spans="1:7" s="60" customFormat="1" x14ac:dyDescent="0.25">
      <c r="A42" s="29">
        <v>835438</v>
      </c>
      <c r="B42" s="29"/>
      <c r="C42" s="44">
        <v>128.0817543859649</v>
      </c>
      <c r="D42" s="37">
        <v>163.66</v>
      </c>
      <c r="E42" s="55">
        <v>0.4</v>
      </c>
      <c r="F42" s="66">
        <f t="shared" si="0"/>
        <v>65.463999999999999</v>
      </c>
      <c r="G42" s="54">
        <f t="shared" si="1"/>
        <v>-62.617754385964901</v>
      </c>
    </row>
    <row r="43" spans="1:7" s="60" customFormat="1" x14ac:dyDescent="0.25">
      <c r="A43" s="29">
        <v>840915</v>
      </c>
      <c r="B43" s="29"/>
      <c r="C43" s="44">
        <v>58.682142857142864</v>
      </c>
      <c r="D43" s="29">
        <v>169.59</v>
      </c>
      <c r="E43" s="55">
        <v>0.4</v>
      </c>
      <c r="F43" s="66">
        <f t="shared" si="0"/>
        <v>67.835999999999999</v>
      </c>
      <c r="G43" s="54">
        <f t="shared" si="1"/>
        <v>9.1538571428571345</v>
      </c>
    </row>
    <row r="44" spans="1:7" s="60" customFormat="1" x14ac:dyDescent="0.25">
      <c r="A44" s="29">
        <v>638296</v>
      </c>
      <c r="B44" s="29"/>
      <c r="C44" s="44">
        <v>67.643753561253561</v>
      </c>
      <c r="D44" s="29">
        <v>169.88</v>
      </c>
      <c r="E44" s="55">
        <v>0.4</v>
      </c>
      <c r="F44" s="66">
        <f t="shared" si="0"/>
        <v>67.951999999999998</v>
      </c>
      <c r="G44" s="54">
        <f t="shared" si="1"/>
        <v>0.30824643874643698</v>
      </c>
    </row>
    <row r="45" spans="1:7" s="60" customFormat="1" x14ac:dyDescent="0.25">
      <c r="A45" s="29">
        <v>144716</v>
      </c>
      <c r="B45" s="29"/>
      <c r="C45" s="44">
        <v>33.025860735009672</v>
      </c>
      <c r="D45" s="37">
        <v>170.31</v>
      </c>
      <c r="E45" s="55">
        <v>0.4</v>
      </c>
      <c r="F45" s="66">
        <f t="shared" si="0"/>
        <v>68.124000000000009</v>
      </c>
      <c r="G45" s="54">
        <f t="shared" si="1"/>
        <v>35.098139264990337</v>
      </c>
    </row>
    <row r="46" spans="1:7" s="60" customFormat="1" x14ac:dyDescent="0.25">
      <c r="A46" s="29">
        <v>847026</v>
      </c>
      <c r="B46" s="29"/>
      <c r="C46" s="44">
        <v>102.91869832726904</v>
      </c>
      <c r="D46" s="32">
        <v>172.49</v>
      </c>
      <c r="E46" s="55">
        <v>0.4</v>
      </c>
      <c r="F46" s="66">
        <f t="shared" si="0"/>
        <v>68.996000000000009</v>
      </c>
      <c r="G46" s="54">
        <f t="shared" si="1"/>
        <v>-33.922698327269032</v>
      </c>
    </row>
    <row r="47" spans="1:7" s="60" customFormat="1" x14ac:dyDescent="0.25">
      <c r="A47" s="29">
        <v>597135</v>
      </c>
      <c r="B47" s="29"/>
      <c r="C47" s="44">
        <v>134.07171428571428</v>
      </c>
      <c r="D47" s="29">
        <v>180.83</v>
      </c>
      <c r="E47" s="55">
        <v>0.4</v>
      </c>
      <c r="F47" s="66">
        <f t="shared" si="0"/>
        <v>72.332000000000008</v>
      </c>
      <c r="G47" s="54">
        <f t="shared" si="1"/>
        <v>-61.739714285714271</v>
      </c>
    </row>
    <row r="48" spans="1:7" s="60" customFormat="1" x14ac:dyDescent="0.25">
      <c r="A48" s="29">
        <v>975430</v>
      </c>
      <c r="B48" s="29"/>
      <c r="C48" s="44">
        <v>11.695458823529407</v>
      </c>
      <c r="D48" s="37">
        <v>183.96</v>
      </c>
      <c r="E48" s="55">
        <v>0.4</v>
      </c>
      <c r="F48" s="66">
        <f t="shared" si="0"/>
        <v>73.584000000000003</v>
      </c>
      <c r="G48" s="54">
        <f t="shared" si="1"/>
        <v>61.888541176470596</v>
      </c>
    </row>
    <row r="49" spans="1:7" s="60" customFormat="1" x14ac:dyDescent="0.25">
      <c r="A49" s="29">
        <v>961982</v>
      </c>
      <c r="B49" s="29"/>
      <c r="C49" s="44">
        <v>142.18876543209876</v>
      </c>
      <c r="D49" s="37">
        <v>184.33</v>
      </c>
      <c r="E49" s="55">
        <v>0.4</v>
      </c>
      <c r="F49" s="66">
        <f t="shared" si="0"/>
        <v>73.732000000000014</v>
      </c>
      <c r="G49" s="54">
        <f t="shared" si="1"/>
        <v>-68.456765432098749</v>
      </c>
    </row>
    <row r="50" spans="1:7" s="60" customFormat="1" x14ac:dyDescent="0.25">
      <c r="A50" s="29">
        <v>834255</v>
      </c>
      <c r="B50" s="29"/>
      <c r="C50" s="44">
        <v>97.571291238331568</v>
      </c>
      <c r="D50" s="37">
        <v>184.78</v>
      </c>
      <c r="E50" s="55">
        <v>0.4</v>
      </c>
      <c r="F50" s="66">
        <f t="shared" si="0"/>
        <v>73.912000000000006</v>
      </c>
      <c r="G50" s="54">
        <f t="shared" si="1"/>
        <v>-23.659291238331562</v>
      </c>
    </row>
    <row r="51" spans="1:7" s="60" customFormat="1" x14ac:dyDescent="0.25">
      <c r="A51" s="29">
        <v>540440</v>
      </c>
      <c r="B51" s="29"/>
      <c r="C51" s="44">
        <v>120.43287690343328</v>
      </c>
      <c r="D51" s="37">
        <v>185.81</v>
      </c>
      <c r="E51" s="55">
        <v>0.4</v>
      </c>
      <c r="F51" s="66">
        <f t="shared" si="0"/>
        <v>74.323999999999998</v>
      </c>
      <c r="G51" s="54">
        <f t="shared" si="1"/>
        <v>-46.108876903433284</v>
      </c>
    </row>
    <row r="52" spans="1:7" s="60" customFormat="1" x14ac:dyDescent="0.25">
      <c r="A52" s="29">
        <v>839386</v>
      </c>
      <c r="B52" s="29"/>
      <c r="C52" s="44">
        <v>146.86970750843901</v>
      </c>
      <c r="D52" s="32">
        <v>188.69</v>
      </c>
      <c r="E52" s="55">
        <v>0.4</v>
      </c>
      <c r="F52" s="66">
        <f t="shared" si="0"/>
        <v>75.475999999999999</v>
      </c>
      <c r="G52" s="54">
        <f t="shared" si="1"/>
        <v>-71.393707508439007</v>
      </c>
    </row>
    <row r="53" spans="1:7" s="60" customFormat="1" x14ac:dyDescent="0.25">
      <c r="A53" s="29">
        <v>545796</v>
      </c>
      <c r="B53" s="29"/>
      <c r="C53" s="44">
        <v>137.25460348162477</v>
      </c>
      <c r="D53" s="37">
        <v>193.62</v>
      </c>
      <c r="E53" s="55">
        <v>0.4</v>
      </c>
      <c r="F53" s="66">
        <f t="shared" si="0"/>
        <v>77.448000000000008</v>
      </c>
      <c r="G53" s="54">
        <f t="shared" si="1"/>
        <v>-59.806603481624762</v>
      </c>
    </row>
    <row r="54" spans="1:7" s="60" customFormat="1" x14ac:dyDescent="0.25">
      <c r="A54" s="29">
        <v>945176</v>
      </c>
      <c r="B54" s="29"/>
      <c r="C54" s="44">
        <v>140.43608008954112</v>
      </c>
      <c r="D54" s="37">
        <v>194.94</v>
      </c>
      <c r="E54" s="55">
        <v>0.4</v>
      </c>
      <c r="F54" s="66">
        <f t="shared" si="0"/>
        <v>77.975999999999999</v>
      </c>
      <c r="G54" s="54">
        <f t="shared" si="1"/>
        <v>-62.460080089541123</v>
      </c>
    </row>
    <row r="55" spans="1:7" s="60" customFormat="1" x14ac:dyDescent="0.25">
      <c r="A55" s="29">
        <v>108390</v>
      </c>
      <c r="B55" s="29"/>
      <c r="C55" s="44">
        <v>110.0763092105263</v>
      </c>
      <c r="D55" s="37">
        <v>195.56</v>
      </c>
      <c r="E55" s="55">
        <v>0.4</v>
      </c>
      <c r="F55" s="66">
        <f t="shared" si="0"/>
        <v>78.224000000000004</v>
      </c>
      <c r="G55" s="54">
        <f t="shared" si="1"/>
        <v>-31.8523092105263</v>
      </c>
    </row>
    <row r="56" spans="1:7" s="60" customFormat="1" x14ac:dyDescent="0.25">
      <c r="A56" s="29">
        <v>628896</v>
      </c>
      <c r="B56" s="29"/>
      <c r="C56" s="44">
        <v>31.112926339285735</v>
      </c>
      <c r="D56" s="32">
        <v>196.91</v>
      </c>
      <c r="E56" s="55">
        <v>0.4</v>
      </c>
      <c r="F56" s="66">
        <f t="shared" si="0"/>
        <v>78.76400000000001</v>
      </c>
      <c r="G56" s="54">
        <f t="shared" si="1"/>
        <v>47.651073660714275</v>
      </c>
    </row>
    <row r="57" spans="1:7" s="60" customFormat="1" x14ac:dyDescent="0.25">
      <c r="A57" s="29">
        <v>658465</v>
      </c>
      <c r="B57" s="29"/>
      <c r="C57" s="44">
        <v>142.74263011119868</v>
      </c>
      <c r="D57" s="37">
        <v>200.39</v>
      </c>
      <c r="E57" s="55">
        <v>0.65</v>
      </c>
      <c r="F57" s="66">
        <f t="shared" si="0"/>
        <v>130.2535</v>
      </c>
      <c r="G57" s="54">
        <f t="shared" si="1"/>
        <v>-12.489130111198676</v>
      </c>
    </row>
    <row r="58" spans="1:7" s="60" customFormat="1" x14ac:dyDescent="0.25">
      <c r="A58" s="29">
        <v>856693</v>
      </c>
      <c r="B58" s="29"/>
      <c r="C58" s="44">
        <v>114.12977319587628</v>
      </c>
      <c r="D58" s="32">
        <v>200.52</v>
      </c>
      <c r="E58" s="55">
        <v>0.65</v>
      </c>
      <c r="F58" s="66">
        <f t="shared" si="0"/>
        <v>130.33800000000002</v>
      </c>
      <c r="G58" s="54">
        <f t="shared" si="1"/>
        <v>16.20822680412374</v>
      </c>
    </row>
    <row r="59" spans="1:7" s="60" customFormat="1" x14ac:dyDescent="0.25">
      <c r="A59" s="29">
        <v>549386</v>
      </c>
      <c r="B59" s="29"/>
      <c r="C59" s="44">
        <v>146.46732558139533</v>
      </c>
      <c r="D59" s="37">
        <v>200.99</v>
      </c>
      <c r="E59" s="55">
        <v>0.65</v>
      </c>
      <c r="F59" s="66">
        <f t="shared" si="0"/>
        <v>130.64350000000002</v>
      </c>
      <c r="G59" s="54">
        <f t="shared" si="1"/>
        <v>-15.823825581395312</v>
      </c>
    </row>
    <row r="60" spans="1:7" s="60" customFormat="1" x14ac:dyDescent="0.25">
      <c r="A60" s="29">
        <v>89885</v>
      </c>
      <c r="B60" s="29"/>
      <c r="C60" s="44">
        <v>101.92010814927646</v>
      </c>
      <c r="D60" s="29">
        <v>202.83</v>
      </c>
      <c r="E60" s="55">
        <v>0.65</v>
      </c>
      <c r="F60" s="66">
        <f t="shared" si="0"/>
        <v>131.83950000000002</v>
      </c>
      <c r="G60" s="54">
        <f t="shared" si="1"/>
        <v>29.919391850723557</v>
      </c>
    </row>
    <row r="61" spans="1:7" s="60" customFormat="1" x14ac:dyDescent="0.25">
      <c r="A61" s="29">
        <v>100051</v>
      </c>
      <c r="B61" s="29"/>
      <c r="C61" s="44">
        <v>170.34269825918761</v>
      </c>
      <c r="D61" s="37">
        <v>207.88</v>
      </c>
      <c r="E61" s="55">
        <v>0.65</v>
      </c>
      <c r="F61" s="66">
        <f t="shared" si="0"/>
        <v>135.12200000000001</v>
      </c>
      <c r="G61" s="54">
        <f t="shared" si="1"/>
        <v>-35.2206982591876</v>
      </c>
    </row>
    <row r="62" spans="1:7" s="60" customFormat="1" x14ac:dyDescent="0.25">
      <c r="A62" s="29">
        <v>37509</v>
      </c>
      <c r="B62" s="29"/>
      <c r="C62" s="44">
        <v>74.603327633378939</v>
      </c>
      <c r="D62" s="37">
        <v>208.43</v>
      </c>
      <c r="E62" s="55">
        <v>0.65</v>
      </c>
      <c r="F62" s="66">
        <f t="shared" si="0"/>
        <v>135.4795</v>
      </c>
      <c r="G62" s="54">
        <f t="shared" si="1"/>
        <v>60.876172366621063</v>
      </c>
    </row>
    <row r="63" spans="1:7" s="60" customFormat="1" x14ac:dyDescent="0.25">
      <c r="A63" s="29">
        <v>941317</v>
      </c>
      <c r="B63" s="29"/>
      <c r="C63" s="44">
        <v>155.38136381475667</v>
      </c>
      <c r="D63" s="37">
        <v>208.67</v>
      </c>
      <c r="E63" s="55">
        <v>0.65</v>
      </c>
      <c r="F63" s="66">
        <f t="shared" si="0"/>
        <v>135.63550000000001</v>
      </c>
      <c r="G63" s="54">
        <f t="shared" si="1"/>
        <v>-19.74586381475666</v>
      </c>
    </row>
    <row r="64" spans="1:7" s="60" customFormat="1" x14ac:dyDescent="0.25">
      <c r="A64" s="29">
        <v>139477</v>
      </c>
      <c r="B64" s="29"/>
      <c r="C64" s="44">
        <v>121.28401003360773</v>
      </c>
      <c r="D64" s="37">
        <v>215.63</v>
      </c>
      <c r="E64" s="55">
        <v>0.65</v>
      </c>
      <c r="F64" s="66">
        <f t="shared" si="0"/>
        <v>140.15950000000001</v>
      </c>
      <c r="G64" s="54">
        <f t="shared" si="1"/>
        <v>18.87548996639228</v>
      </c>
    </row>
    <row r="65" spans="1:7" s="60" customFormat="1" x14ac:dyDescent="0.25">
      <c r="A65" s="29">
        <v>216747</v>
      </c>
      <c r="B65" s="29"/>
      <c r="C65" s="44">
        <v>186.34372340425531</v>
      </c>
      <c r="D65" s="37">
        <v>216.11</v>
      </c>
      <c r="E65" s="55">
        <v>0.65</v>
      </c>
      <c r="F65" s="66">
        <f t="shared" si="0"/>
        <v>140.47150000000002</v>
      </c>
      <c r="G65" s="54">
        <f t="shared" si="1"/>
        <v>-45.872223404255294</v>
      </c>
    </row>
    <row r="66" spans="1:7" s="60" customFormat="1" x14ac:dyDescent="0.25">
      <c r="A66" s="29">
        <v>920370</v>
      </c>
      <c r="B66" s="29"/>
      <c r="C66" s="44">
        <v>61.378989010989017</v>
      </c>
      <c r="D66" s="37">
        <v>216.55</v>
      </c>
      <c r="E66" s="55">
        <v>0.65</v>
      </c>
      <c r="F66" s="66">
        <f t="shared" ref="F66:F129" si="2">+D66*E66</f>
        <v>140.75750000000002</v>
      </c>
      <c r="G66" s="54">
        <f t="shared" ref="G66:G129" si="3">+F66-C66</f>
        <v>79.378510989011005</v>
      </c>
    </row>
    <row r="67" spans="1:7" s="60" customFormat="1" x14ac:dyDescent="0.25">
      <c r="A67" s="29">
        <v>956289</v>
      </c>
      <c r="B67" s="29"/>
      <c r="C67" s="44">
        <v>37.605998062015487</v>
      </c>
      <c r="D67" s="29">
        <v>217.47</v>
      </c>
      <c r="E67" s="55">
        <v>0.65</v>
      </c>
      <c r="F67" s="66">
        <f t="shared" si="2"/>
        <v>141.35550000000001</v>
      </c>
      <c r="G67" s="54">
        <f t="shared" si="3"/>
        <v>103.74950193798452</v>
      </c>
    </row>
    <row r="68" spans="1:7" s="60" customFormat="1" x14ac:dyDescent="0.25">
      <c r="A68" s="29">
        <v>615902</v>
      </c>
      <c r="B68" s="29"/>
      <c r="C68" s="44">
        <v>127.95948464912283</v>
      </c>
      <c r="D68" s="37">
        <v>218.24</v>
      </c>
      <c r="E68" s="55">
        <v>0.65</v>
      </c>
      <c r="F68" s="66">
        <f t="shared" si="2"/>
        <v>141.85600000000002</v>
      </c>
      <c r="G68" s="54">
        <f t="shared" si="3"/>
        <v>13.896515350877195</v>
      </c>
    </row>
    <row r="69" spans="1:7" s="60" customFormat="1" x14ac:dyDescent="0.25">
      <c r="A69" s="29">
        <v>122872</v>
      </c>
      <c r="B69" s="29"/>
      <c r="C69" s="44">
        <v>61.101580614369993</v>
      </c>
      <c r="D69" s="29">
        <v>218.52</v>
      </c>
      <c r="E69" s="55">
        <v>0.65</v>
      </c>
      <c r="F69" s="66">
        <f t="shared" si="2"/>
        <v>142.03800000000001</v>
      </c>
      <c r="G69" s="54">
        <f t="shared" si="3"/>
        <v>80.936419385630018</v>
      </c>
    </row>
    <row r="70" spans="1:7" s="60" customFormat="1" x14ac:dyDescent="0.25">
      <c r="A70" s="29">
        <v>651687</v>
      </c>
      <c r="B70" s="29"/>
      <c r="C70" s="44">
        <v>130.69603052493005</v>
      </c>
      <c r="D70" s="32">
        <v>219.24</v>
      </c>
      <c r="E70" s="55">
        <v>0.65</v>
      </c>
      <c r="F70" s="66">
        <f t="shared" si="2"/>
        <v>142.506</v>
      </c>
      <c r="G70" s="54">
        <f t="shared" si="3"/>
        <v>11.809969475069948</v>
      </c>
    </row>
    <row r="71" spans="1:7" s="60" customFormat="1" x14ac:dyDescent="0.25">
      <c r="A71" s="29">
        <v>29853</v>
      </c>
      <c r="B71" s="29"/>
      <c r="C71" s="44">
        <v>98.726456434560703</v>
      </c>
      <c r="D71" s="29">
        <v>219.36</v>
      </c>
      <c r="E71" s="55">
        <v>0.65</v>
      </c>
      <c r="F71" s="66">
        <f t="shared" si="2"/>
        <v>142.584</v>
      </c>
      <c r="G71" s="54">
        <f t="shared" si="3"/>
        <v>43.8575435654393</v>
      </c>
    </row>
    <row r="72" spans="1:7" s="60" customFormat="1" x14ac:dyDescent="0.25">
      <c r="A72" s="29">
        <v>90868</v>
      </c>
      <c r="B72" s="29"/>
      <c r="C72" s="44">
        <v>154.80868810733489</v>
      </c>
      <c r="D72" s="37">
        <v>224.18</v>
      </c>
      <c r="E72" s="55">
        <v>0.65</v>
      </c>
      <c r="F72" s="66">
        <f t="shared" si="2"/>
        <v>145.71700000000001</v>
      </c>
      <c r="G72" s="54">
        <f t="shared" si="3"/>
        <v>-9.0916881073348748</v>
      </c>
    </row>
    <row r="73" spans="1:7" s="60" customFormat="1" x14ac:dyDescent="0.25">
      <c r="A73" s="29">
        <v>504502</v>
      </c>
      <c r="B73" s="29"/>
      <c r="C73" s="44">
        <v>152.63408914728683</v>
      </c>
      <c r="D73" s="32">
        <v>226.94</v>
      </c>
      <c r="E73" s="55">
        <v>0.65</v>
      </c>
      <c r="F73" s="66">
        <f t="shared" si="2"/>
        <v>147.511</v>
      </c>
      <c r="G73" s="54">
        <f t="shared" si="3"/>
        <v>-5.1230891472868336</v>
      </c>
    </row>
    <row r="74" spans="1:7" s="60" customFormat="1" x14ac:dyDescent="0.25">
      <c r="A74" s="29">
        <v>953287</v>
      </c>
      <c r="B74" s="29"/>
      <c r="C74" s="44">
        <v>78.344292635658931</v>
      </c>
      <c r="D74" s="29">
        <v>227.12</v>
      </c>
      <c r="E74" s="55">
        <v>0.65</v>
      </c>
      <c r="F74" s="66">
        <f t="shared" si="2"/>
        <v>147.62800000000001</v>
      </c>
      <c r="G74" s="54">
        <f t="shared" si="3"/>
        <v>69.283707364341083</v>
      </c>
    </row>
    <row r="75" spans="1:7" s="60" customFormat="1" x14ac:dyDescent="0.25">
      <c r="A75" s="29">
        <v>151066</v>
      </c>
      <c r="B75" s="29"/>
      <c r="C75" s="44">
        <v>155.35162790697677</v>
      </c>
      <c r="D75" s="32">
        <v>229.72</v>
      </c>
      <c r="E75" s="55">
        <v>0.65</v>
      </c>
      <c r="F75" s="66">
        <f t="shared" si="2"/>
        <v>149.31800000000001</v>
      </c>
      <c r="G75" s="54">
        <f t="shared" si="3"/>
        <v>-6.0336279069767613</v>
      </c>
    </row>
    <row r="76" spans="1:7" s="60" customFormat="1" x14ac:dyDescent="0.25">
      <c r="A76" s="29">
        <v>12875</v>
      </c>
      <c r="B76" s="29"/>
      <c r="C76" s="44">
        <v>50.209871794871816</v>
      </c>
      <c r="D76" s="37">
        <v>233.65</v>
      </c>
      <c r="E76" s="55">
        <v>0.65</v>
      </c>
      <c r="F76" s="66">
        <f t="shared" si="2"/>
        <v>151.8725</v>
      </c>
      <c r="G76" s="54">
        <f t="shared" si="3"/>
        <v>101.66262820512819</v>
      </c>
    </row>
    <row r="77" spans="1:7" s="60" customFormat="1" x14ac:dyDescent="0.25">
      <c r="A77" s="29">
        <v>858506</v>
      </c>
      <c r="B77" s="29"/>
      <c r="C77" s="44">
        <v>135.40321649484537</v>
      </c>
      <c r="D77" s="37">
        <v>235.18</v>
      </c>
      <c r="E77" s="55">
        <v>0.65</v>
      </c>
      <c r="F77" s="66">
        <f t="shared" si="2"/>
        <v>152.86700000000002</v>
      </c>
      <c r="G77" s="54">
        <f t="shared" si="3"/>
        <v>17.463783505154652</v>
      </c>
    </row>
    <row r="78" spans="1:7" s="60" customFormat="1" x14ac:dyDescent="0.25">
      <c r="A78" s="29">
        <v>849360</v>
      </c>
      <c r="B78" s="29"/>
      <c r="C78" s="44">
        <v>175.77741280879206</v>
      </c>
      <c r="D78" s="32">
        <v>236.71</v>
      </c>
      <c r="E78" s="55">
        <v>0.65</v>
      </c>
      <c r="F78" s="66">
        <f t="shared" si="2"/>
        <v>153.86150000000001</v>
      </c>
      <c r="G78" s="54">
        <f t="shared" si="3"/>
        <v>-21.915912808792058</v>
      </c>
    </row>
    <row r="79" spans="1:7" s="60" customFormat="1" x14ac:dyDescent="0.25">
      <c r="A79" s="29">
        <v>88</v>
      </c>
      <c r="B79" s="29"/>
      <c r="C79" s="44">
        <v>148.40496124031006</v>
      </c>
      <c r="D79" s="32">
        <v>237.13</v>
      </c>
      <c r="E79" s="55">
        <v>0.65</v>
      </c>
      <c r="F79" s="66">
        <f t="shared" si="2"/>
        <v>154.1345</v>
      </c>
      <c r="G79" s="54">
        <f t="shared" si="3"/>
        <v>5.7295387596899445</v>
      </c>
    </row>
    <row r="80" spans="1:7" s="60" customFormat="1" x14ac:dyDescent="0.25">
      <c r="A80" s="29">
        <v>1973</v>
      </c>
      <c r="B80" s="29"/>
      <c r="C80" s="44">
        <v>130.33470930232556</v>
      </c>
      <c r="D80" s="32">
        <v>237.13</v>
      </c>
      <c r="E80" s="55">
        <v>0.65</v>
      </c>
      <c r="F80" s="66">
        <f t="shared" si="2"/>
        <v>154.1345</v>
      </c>
      <c r="G80" s="54">
        <f t="shared" si="3"/>
        <v>23.799790697674439</v>
      </c>
    </row>
    <row r="81" spans="1:7" s="60" customFormat="1" x14ac:dyDescent="0.25">
      <c r="A81" s="29">
        <v>89847</v>
      </c>
      <c r="B81" s="29"/>
      <c r="C81" s="44">
        <v>205.1524418604651</v>
      </c>
      <c r="D81" s="32">
        <v>241.35</v>
      </c>
      <c r="E81" s="55">
        <v>0.65</v>
      </c>
      <c r="F81" s="66">
        <f t="shared" si="2"/>
        <v>156.8775</v>
      </c>
      <c r="G81" s="54">
        <f t="shared" si="3"/>
        <v>-48.274941860465105</v>
      </c>
    </row>
    <row r="82" spans="1:7" s="60" customFormat="1" x14ac:dyDescent="0.25">
      <c r="A82" s="29">
        <v>991274</v>
      </c>
      <c r="B82" s="29"/>
      <c r="C82" s="44">
        <v>121.23276288659792</v>
      </c>
      <c r="D82" s="32">
        <v>242.34</v>
      </c>
      <c r="E82" s="55">
        <v>0.65</v>
      </c>
      <c r="F82" s="66">
        <f t="shared" si="2"/>
        <v>157.52100000000002</v>
      </c>
      <c r="G82" s="54">
        <f t="shared" si="3"/>
        <v>36.28823711340209</v>
      </c>
    </row>
    <row r="83" spans="1:7" s="60" customFormat="1" x14ac:dyDescent="0.25">
      <c r="A83" s="29">
        <v>946201</v>
      </c>
      <c r="B83" s="29"/>
      <c r="C83" s="44">
        <v>141.50153027823239</v>
      </c>
      <c r="D83" s="37">
        <v>242.41</v>
      </c>
      <c r="E83" s="55">
        <v>0.65</v>
      </c>
      <c r="F83" s="66">
        <f t="shared" si="2"/>
        <v>157.56649999999999</v>
      </c>
      <c r="G83" s="54">
        <f t="shared" si="3"/>
        <v>16.064969721767596</v>
      </c>
    </row>
    <row r="84" spans="1:7" s="60" customFormat="1" x14ac:dyDescent="0.25">
      <c r="A84" s="29">
        <v>534099</v>
      </c>
      <c r="B84" s="29"/>
      <c r="C84" s="44">
        <v>177.03707142857144</v>
      </c>
      <c r="D84" s="37">
        <v>242.98</v>
      </c>
      <c r="E84" s="55">
        <v>0.65</v>
      </c>
      <c r="F84" s="66">
        <f t="shared" si="2"/>
        <v>157.93700000000001</v>
      </c>
      <c r="G84" s="54">
        <f t="shared" si="3"/>
        <v>-19.100071428571425</v>
      </c>
    </row>
    <row r="85" spans="1:7" s="60" customFormat="1" x14ac:dyDescent="0.25">
      <c r="A85" s="29">
        <v>972333</v>
      </c>
      <c r="B85" s="29"/>
      <c r="C85" s="44">
        <v>179.83884615384613</v>
      </c>
      <c r="D85" s="32">
        <v>246.79</v>
      </c>
      <c r="E85" s="55">
        <v>0.65</v>
      </c>
      <c r="F85" s="66">
        <f t="shared" si="2"/>
        <v>160.4135</v>
      </c>
      <c r="G85" s="54">
        <f t="shared" si="3"/>
        <v>-19.425346153846135</v>
      </c>
    </row>
    <row r="86" spans="1:7" s="60" customFormat="1" x14ac:dyDescent="0.25">
      <c r="A86" s="29">
        <v>859138</v>
      </c>
      <c r="B86" s="29"/>
      <c r="C86" s="44">
        <v>183.17044843049331</v>
      </c>
      <c r="D86" s="29">
        <v>248.64</v>
      </c>
      <c r="E86" s="55">
        <v>0.65</v>
      </c>
      <c r="F86" s="66">
        <f t="shared" si="2"/>
        <v>161.61599999999999</v>
      </c>
      <c r="G86" s="54">
        <f t="shared" si="3"/>
        <v>-21.554448430493323</v>
      </c>
    </row>
    <row r="87" spans="1:7" s="60" customFormat="1" x14ac:dyDescent="0.25">
      <c r="A87" s="29">
        <v>609290</v>
      </c>
      <c r="B87" s="29"/>
      <c r="C87" s="44">
        <v>200.65929456942428</v>
      </c>
      <c r="D87" s="37">
        <v>255.29</v>
      </c>
      <c r="E87" s="55">
        <v>0.65</v>
      </c>
      <c r="F87" s="66">
        <f t="shared" si="2"/>
        <v>165.9385</v>
      </c>
      <c r="G87" s="54">
        <f t="shared" si="3"/>
        <v>-34.720794569424271</v>
      </c>
    </row>
    <row r="88" spans="1:7" s="60" customFormat="1" x14ac:dyDescent="0.25">
      <c r="A88" s="29">
        <v>80748</v>
      </c>
      <c r="B88" s="29"/>
      <c r="C88" s="44">
        <v>158.56286555815507</v>
      </c>
      <c r="D88" s="32">
        <v>256.27</v>
      </c>
      <c r="E88" s="55">
        <v>0.65</v>
      </c>
      <c r="F88" s="66">
        <f t="shared" si="2"/>
        <v>166.57550000000001</v>
      </c>
      <c r="G88" s="54">
        <f t="shared" si="3"/>
        <v>8.0126344418449378</v>
      </c>
    </row>
    <row r="89" spans="1:7" s="60" customFormat="1" x14ac:dyDescent="0.25">
      <c r="A89" s="29">
        <v>911414</v>
      </c>
      <c r="B89" s="29"/>
      <c r="C89" s="44">
        <v>171.70798416929605</v>
      </c>
      <c r="D89" s="29">
        <v>257.02999999999997</v>
      </c>
      <c r="E89" s="55">
        <v>0.65</v>
      </c>
      <c r="F89" s="66">
        <f t="shared" si="2"/>
        <v>167.06949999999998</v>
      </c>
      <c r="G89" s="54">
        <f t="shared" si="3"/>
        <v>-4.6384841692960777</v>
      </c>
    </row>
    <row r="90" spans="1:7" s="60" customFormat="1" x14ac:dyDescent="0.25">
      <c r="A90" s="29">
        <v>88619</v>
      </c>
      <c r="B90" s="29"/>
      <c r="C90" s="44">
        <v>192.1967032967033</v>
      </c>
      <c r="D90" s="32">
        <v>257.45999999999998</v>
      </c>
      <c r="E90" s="55">
        <v>0.65</v>
      </c>
      <c r="F90" s="66">
        <f t="shared" si="2"/>
        <v>167.34899999999999</v>
      </c>
      <c r="G90" s="54">
        <f t="shared" si="3"/>
        <v>-24.847703296703315</v>
      </c>
    </row>
    <row r="91" spans="1:7" s="60" customFormat="1" x14ac:dyDescent="0.25">
      <c r="A91" s="29">
        <v>504973</v>
      </c>
      <c r="B91" s="29"/>
      <c r="C91" s="44">
        <v>134.29905295933855</v>
      </c>
      <c r="D91" s="37">
        <v>262.43</v>
      </c>
      <c r="E91" s="55">
        <v>0.65</v>
      </c>
      <c r="F91" s="66">
        <f t="shared" si="2"/>
        <v>170.57950000000002</v>
      </c>
      <c r="G91" s="54">
        <f t="shared" si="3"/>
        <v>36.280447040661471</v>
      </c>
    </row>
    <row r="92" spans="1:7" s="60" customFormat="1" x14ac:dyDescent="0.25">
      <c r="A92" s="29">
        <v>66460</v>
      </c>
      <c r="B92" s="29"/>
      <c r="C92" s="44">
        <v>201.92577519379844</v>
      </c>
      <c r="D92" s="32">
        <v>262.63</v>
      </c>
      <c r="E92" s="55">
        <v>0.65</v>
      </c>
      <c r="F92" s="66">
        <f t="shared" si="2"/>
        <v>170.70949999999999</v>
      </c>
      <c r="G92" s="54">
        <f t="shared" si="3"/>
        <v>-31.216275193798452</v>
      </c>
    </row>
    <row r="93" spans="1:7" s="60" customFormat="1" x14ac:dyDescent="0.25">
      <c r="A93" s="29">
        <v>911423</v>
      </c>
      <c r="B93" s="29"/>
      <c r="C93" s="44">
        <v>195.31514367281076</v>
      </c>
      <c r="D93" s="37">
        <v>263.74</v>
      </c>
      <c r="E93" s="55">
        <v>0.65</v>
      </c>
      <c r="F93" s="66">
        <f t="shared" si="2"/>
        <v>171.43100000000001</v>
      </c>
      <c r="G93" s="54">
        <f t="shared" si="3"/>
        <v>-23.884143672810751</v>
      </c>
    </row>
    <row r="94" spans="1:7" s="60" customFormat="1" x14ac:dyDescent="0.25">
      <c r="A94" s="29">
        <v>945163</v>
      </c>
      <c r="B94" s="29"/>
      <c r="C94" s="44">
        <v>141.57413447782545</v>
      </c>
      <c r="D94" s="37">
        <v>264.62</v>
      </c>
      <c r="E94" s="55">
        <v>0.65</v>
      </c>
      <c r="F94" s="66">
        <f t="shared" si="2"/>
        <v>172.00300000000001</v>
      </c>
      <c r="G94" s="54">
        <f t="shared" si="3"/>
        <v>30.428865522174561</v>
      </c>
    </row>
    <row r="95" spans="1:7" s="60" customFormat="1" x14ac:dyDescent="0.25">
      <c r="A95" s="29">
        <v>635243</v>
      </c>
      <c r="B95" s="29"/>
      <c r="C95" s="44">
        <v>162.30264411027571</v>
      </c>
      <c r="D95" s="37">
        <v>272.68</v>
      </c>
      <c r="E95" s="55">
        <v>0.65</v>
      </c>
      <c r="F95" s="66">
        <f t="shared" si="2"/>
        <v>177.24200000000002</v>
      </c>
      <c r="G95" s="54">
        <f t="shared" si="3"/>
        <v>14.939355889724311</v>
      </c>
    </row>
    <row r="96" spans="1:7" s="60" customFormat="1" x14ac:dyDescent="0.25">
      <c r="A96" s="29">
        <v>605797</v>
      </c>
      <c r="B96" s="29"/>
      <c r="C96" s="44">
        <v>103.77188410187944</v>
      </c>
      <c r="D96" s="37">
        <v>274.57</v>
      </c>
      <c r="E96" s="55">
        <v>0.65</v>
      </c>
      <c r="F96" s="66">
        <f t="shared" si="2"/>
        <v>178.47050000000002</v>
      </c>
      <c r="G96" s="54">
        <f t="shared" si="3"/>
        <v>74.698615898120579</v>
      </c>
    </row>
    <row r="97" spans="1:7" s="60" customFormat="1" x14ac:dyDescent="0.25">
      <c r="A97" s="29">
        <v>994764</v>
      </c>
      <c r="B97" s="29"/>
      <c r="C97" s="44">
        <v>88.1359505908664</v>
      </c>
      <c r="D97" s="37">
        <v>275.43</v>
      </c>
      <c r="E97" s="55">
        <v>0.65</v>
      </c>
      <c r="F97" s="66">
        <f t="shared" si="2"/>
        <v>179.02950000000001</v>
      </c>
      <c r="G97" s="54">
        <f t="shared" si="3"/>
        <v>90.893549409133612</v>
      </c>
    </row>
    <row r="98" spans="1:7" s="60" customFormat="1" x14ac:dyDescent="0.25">
      <c r="A98" s="29">
        <v>560839</v>
      </c>
      <c r="B98" s="29"/>
      <c r="C98" s="44">
        <v>231.62803036399123</v>
      </c>
      <c r="D98" s="32">
        <v>276.77</v>
      </c>
      <c r="E98" s="55">
        <v>0.65</v>
      </c>
      <c r="F98" s="66">
        <f t="shared" si="2"/>
        <v>179.90049999999999</v>
      </c>
      <c r="G98" s="54">
        <f t="shared" si="3"/>
        <v>-51.727530363991235</v>
      </c>
    </row>
    <row r="99" spans="1:7" s="60" customFormat="1" x14ac:dyDescent="0.25">
      <c r="A99" s="29">
        <v>12694</v>
      </c>
      <c r="B99" s="29"/>
      <c r="C99" s="44">
        <v>173.58501326484534</v>
      </c>
      <c r="D99" s="37">
        <v>277.95999999999998</v>
      </c>
      <c r="E99" s="55">
        <v>0.65</v>
      </c>
      <c r="F99" s="66">
        <f t="shared" si="2"/>
        <v>180.67400000000001</v>
      </c>
      <c r="G99" s="54">
        <f t="shared" si="3"/>
        <v>7.0889867351546627</v>
      </c>
    </row>
    <row r="100" spans="1:7" s="60" customFormat="1" x14ac:dyDescent="0.25">
      <c r="A100" s="29">
        <v>870611</v>
      </c>
      <c r="B100" s="29"/>
      <c r="C100" s="44">
        <v>138.81134075934153</v>
      </c>
      <c r="D100" s="32">
        <v>278</v>
      </c>
      <c r="E100" s="55">
        <v>0.65</v>
      </c>
      <c r="F100" s="66">
        <f t="shared" si="2"/>
        <v>180.70000000000002</v>
      </c>
      <c r="G100" s="54">
        <f t="shared" si="3"/>
        <v>41.888659240658484</v>
      </c>
    </row>
    <row r="101" spans="1:7" s="60" customFormat="1" x14ac:dyDescent="0.25">
      <c r="A101" s="29">
        <v>47709</v>
      </c>
      <c r="B101" s="29"/>
      <c r="C101" s="44">
        <v>105.13554945054946</v>
      </c>
      <c r="D101" s="32">
        <v>280.08999999999997</v>
      </c>
      <c r="E101" s="55">
        <v>0.65</v>
      </c>
      <c r="F101" s="66">
        <f t="shared" si="2"/>
        <v>182.05849999999998</v>
      </c>
      <c r="G101" s="54">
        <f t="shared" si="3"/>
        <v>76.922950549450519</v>
      </c>
    </row>
    <row r="102" spans="1:7" s="60" customFormat="1" x14ac:dyDescent="0.25">
      <c r="A102" s="29">
        <v>860057</v>
      </c>
      <c r="B102" s="29"/>
      <c r="C102" s="44">
        <v>181.60798969072164</v>
      </c>
      <c r="D102" s="32">
        <v>280.51</v>
      </c>
      <c r="E102" s="55">
        <v>0.65</v>
      </c>
      <c r="F102" s="66">
        <f t="shared" si="2"/>
        <v>182.33150000000001</v>
      </c>
      <c r="G102" s="54">
        <f t="shared" si="3"/>
        <v>0.72351030927836746</v>
      </c>
    </row>
    <row r="103" spans="1:7" s="60" customFormat="1" x14ac:dyDescent="0.25">
      <c r="A103" s="29">
        <v>981247</v>
      </c>
      <c r="B103" s="29"/>
      <c r="C103" s="44">
        <v>94.887860824742262</v>
      </c>
      <c r="D103" s="32">
        <v>281.45999999999998</v>
      </c>
      <c r="E103" s="55">
        <v>0.65</v>
      </c>
      <c r="F103" s="66">
        <f t="shared" si="2"/>
        <v>182.94899999999998</v>
      </c>
      <c r="G103" s="54">
        <f t="shared" si="3"/>
        <v>88.061139175257722</v>
      </c>
    </row>
    <row r="104" spans="1:7" s="60" customFormat="1" x14ac:dyDescent="0.25">
      <c r="A104" s="29">
        <v>510431</v>
      </c>
      <c r="B104" s="29"/>
      <c r="C104" s="44">
        <v>119.49026470141766</v>
      </c>
      <c r="D104" s="37">
        <v>282.45999999999998</v>
      </c>
      <c r="E104" s="55">
        <v>0.65</v>
      </c>
      <c r="F104" s="66">
        <f t="shared" si="2"/>
        <v>183.59899999999999</v>
      </c>
      <c r="G104" s="54">
        <f t="shared" si="3"/>
        <v>64.108735298582332</v>
      </c>
    </row>
    <row r="105" spans="1:7" s="60" customFormat="1" x14ac:dyDescent="0.25">
      <c r="A105" s="29">
        <v>37186</v>
      </c>
      <c r="B105" s="29"/>
      <c r="C105" s="44">
        <v>184.32742946708464</v>
      </c>
      <c r="D105" s="32">
        <v>284.52</v>
      </c>
      <c r="E105" s="55">
        <v>0.65</v>
      </c>
      <c r="F105" s="66">
        <f t="shared" si="2"/>
        <v>184.93799999999999</v>
      </c>
      <c r="G105" s="54">
        <f t="shared" si="3"/>
        <v>0.61057053291534658</v>
      </c>
    </row>
    <row r="106" spans="1:7" s="60" customFormat="1" x14ac:dyDescent="0.25">
      <c r="A106" s="29">
        <v>847418</v>
      </c>
      <c r="B106" s="29"/>
      <c r="C106" s="44">
        <v>95.138840509399643</v>
      </c>
      <c r="D106" s="37">
        <v>285.54000000000002</v>
      </c>
      <c r="E106" s="55">
        <v>0.65</v>
      </c>
      <c r="F106" s="66">
        <f t="shared" si="2"/>
        <v>185.60100000000003</v>
      </c>
      <c r="G106" s="54">
        <f t="shared" si="3"/>
        <v>90.462159490600385</v>
      </c>
    </row>
    <row r="107" spans="1:7" s="60" customFormat="1" x14ac:dyDescent="0.25">
      <c r="A107" s="29">
        <v>203388</v>
      </c>
      <c r="B107" s="29"/>
      <c r="C107" s="44">
        <v>146.26985465116277</v>
      </c>
      <c r="D107" s="32">
        <v>295.23</v>
      </c>
      <c r="E107" s="55">
        <v>0.65</v>
      </c>
      <c r="F107" s="66">
        <f t="shared" si="2"/>
        <v>191.89950000000002</v>
      </c>
      <c r="G107" s="54">
        <f t="shared" si="3"/>
        <v>45.629645348837244</v>
      </c>
    </row>
    <row r="108" spans="1:7" s="60" customFormat="1" x14ac:dyDescent="0.25">
      <c r="A108" s="29">
        <v>658813</v>
      </c>
      <c r="B108" s="29"/>
      <c r="C108" s="44">
        <v>240.07382860583354</v>
      </c>
      <c r="D108" s="37">
        <v>307.93</v>
      </c>
      <c r="E108" s="55">
        <v>0.65</v>
      </c>
      <c r="F108" s="66">
        <f t="shared" si="2"/>
        <v>200.15450000000001</v>
      </c>
      <c r="G108" s="54">
        <f t="shared" si="3"/>
        <v>-39.919328605833527</v>
      </c>
    </row>
    <row r="109" spans="1:7" s="60" customFormat="1" x14ac:dyDescent="0.25">
      <c r="A109" s="33">
        <v>111990</v>
      </c>
      <c r="B109" s="33"/>
      <c r="C109" s="46">
        <v>163.30351744186044</v>
      </c>
      <c r="D109" s="33">
        <v>310.52999999999997</v>
      </c>
      <c r="E109" s="55">
        <v>0.65</v>
      </c>
      <c r="F109" s="66">
        <f t="shared" si="2"/>
        <v>201.84449999999998</v>
      </c>
      <c r="G109" s="54">
        <f t="shared" si="3"/>
        <v>38.540982558139547</v>
      </c>
    </row>
    <row r="110" spans="1:7" s="60" customFormat="1" x14ac:dyDescent="0.25">
      <c r="A110" s="33">
        <v>840936</v>
      </c>
      <c r="B110" s="33"/>
      <c r="C110" s="46">
        <v>48.5594965829317</v>
      </c>
      <c r="D110" s="35">
        <v>314.89999999999998</v>
      </c>
      <c r="E110" s="55">
        <v>0.65</v>
      </c>
      <c r="F110" s="66">
        <f t="shared" si="2"/>
        <v>204.685</v>
      </c>
      <c r="G110" s="54">
        <f t="shared" si="3"/>
        <v>156.1255034170683</v>
      </c>
    </row>
    <row r="111" spans="1:7" s="60" customFormat="1" x14ac:dyDescent="0.25">
      <c r="A111" s="29">
        <v>656275</v>
      </c>
      <c r="B111" s="29"/>
      <c r="C111" s="44">
        <v>235.01674418604654</v>
      </c>
      <c r="D111" s="37">
        <v>320.91000000000003</v>
      </c>
      <c r="E111" s="55">
        <v>0.65</v>
      </c>
      <c r="F111" s="66">
        <f t="shared" si="2"/>
        <v>208.59150000000002</v>
      </c>
      <c r="G111" s="54">
        <f t="shared" si="3"/>
        <v>-26.425244186046513</v>
      </c>
    </row>
    <row r="112" spans="1:7" s="60" customFormat="1" x14ac:dyDescent="0.25">
      <c r="A112" s="29">
        <v>954423</v>
      </c>
      <c r="B112" s="29"/>
      <c r="C112" s="44">
        <v>157.5050523255814</v>
      </c>
      <c r="D112" s="37">
        <v>325</v>
      </c>
      <c r="E112" s="55">
        <v>0.65</v>
      </c>
      <c r="F112" s="66">
        <f t="shared" si="2"/>
        <v>211.25</v>
      </c>
      <c r="G112" s="54">
        <f t="shared" si="3"/>
        <v>53.744947674418597</v>
      </c>
    </row>
    <row r="113" spans="1:7" s="60" customFormat="1" x14ac:dyDescent="0.25">
      <c r="A113" s="29">
        <v>156529</v>
      </c>
      <c r="B113" s="29"/>
      <c r="C113" s="44">
        <v>40.231007751937994</v>
      </c>
      <c r="D113" s="32">
        <v>325.14999999999998</v>
      </c>
      <c r="E113" s="55">
        <v>0.65</v>
      </c>
      <c r="F113" s="66">
        <f t="shared" si="2"/>
        <v>211.3475</v>
      </c>
      <c r="G113" s="54">
        <f t="shared" si="3"/>
        <v>171.116492248062</v>
      </c>
    </row>
    <row r="114" spans="1:7" s="60" customFormat="1" x14ac:dyDescent="0.25">
      <c r="A114" s="29">
        <v>130656</v>
      </c>
      <c r="B114" s="29"/>
      <c r="C114" s="44">
        <v>225.30253193155801</v>
      </c>
      <c r="D114" s="29">
        <v>327.76</v>
      </c>
      <c r="E114" s="55">
        <v>0.65</v>
      </c>
      <c r="F114" s="66">
        <f t="shared" si="2"/>
        <v>213.04400000000001</v>
      </c>
      <c r="G114" s="54">
        <f t="shared" si="3"/>
        <v>-12.258531931557997</v>
      </c>
    </row>
    <row r="115" spans="1:7" s="60" customFormat="1" x14ac:dyDescent="0.25">
      <c r="A115" s="29">
        <v>617704</v>
      </c>
      <c r="B115" s="29"/>
      <c r="C115" s="44">
        <v>228.29708241758243</v>
      </c>
      <c r="D115" s="37">
        <v>333.22</v>
      </c>
      <c r="E115" s="55">
        <v>0.65</v>
      </c>
      <c r="F115" s="66">
        <f t="shared" si="2"/>
        <v>216.59300000000002</v>
      </c>
      <c r="G115" s="54">
        <f t="shared" si="3"/>
        <v>-11.704082417582413</v>
      </c>
    </row>
    <row r="116" spans="1:7" s="60" customFormat="1" x14ac:dyDescent="0.25">
      <c r="A116" s="29">
        <v>540051</v>
      </c>
      <c r="B116" s="29"/>
      <c r="C116" s="44">
        <v>190.71636135599823</v>
      </c>
      <c r="D116" s="37">
        <v>333.93</v>
      </c>
      <c r="E116" s="55">
        <v>0.65</v>
      </c>
      <c r="F116" s="66">
        <f t="shared" si="2"/>
        <v>217.05450000000002</v>
      </c>
      <c r="G116" s="54">
        <f t="shared" si="3"/>
        <v>26.338138644001788</v>
      </c>
    </row>
    <row r="117" spans="1:7" s="60" customFormat="1" x14ac:dyDescent="0.25">
      <c r="A117" s="29">
        <v>636029</v>
      </c>
      <c r="B117" s="29"/>
      <c r="C117" s="44">
        <v>296.83170949753543</v>
      </c>
      <c r="D117" s="37">
        <v>343.6</v>
      </c>
      <c r="E117" s="55">
        <v>0.65</v>
      </c>
      <c r="F117" s="66">
        <f t="shared" si="2"/>
        <v>223.34000000000003</v>
      </c>
      <c r="G117" s="54">
        <f t="shared" si="3"/>
        <v>-73.491709497535396</v>
      </c>
    </row>
    <row r="118" spans="1:7" s="60" customFormat="1" x14ac:dyDescent="0.25">
      <c r="A118" s="29">
        <v>953828</v>
      </c>
      <c r="B118" s="29"/>
      <c r="C118" s="44">
        <v>268.81441180792831</v>
      </c>
      <c r="D118" s="37">
        <v>349.05</v>
      </c>
      <c r="E118" s="55">
        <v>0.65</v>
      </c>
      <c r="F118" s="66">
        <f t="shared" si="2"/>
        <v>226.88250000000002</v>
      </c>
      <c r="G118" s="54">
        <f t="shared" si="3"/>
        <v>-41.931911807928287</v>
      </c>
    </row>
    <row r="119" spans="1:7" s="60" customFormat="1" x14ac:dyDescent="0.25">
      <c r="A119" s="29">
        <v>136293</v>
      </c>
      <c r="B119" s="29"/>
      <c r="C119" s="44">
        <v>269.66553306958815</v>
      </c>
      <c r="D119" s="37">
        <v>349.53</v>
      </c>
      <c r="E119" s="55">
        <v>0.65</v>
      </c>
      <c r="F119" s="66">
        <f t="shared" si="2"/>
        <v>227.19449999999998</v>
      </c>
      <c r="G119" s="54">
        <f t="shared" si="3"/>
        <v>-42.471033069588174</v>
      </c>
    </row>
    <row r="120" spans="1:7" s="60" customFormat="1" x14ac:dyDescent="0.25">
      <c r="A120" s="29">
        <v>648592</v>
      </c>
      <c r="B120" s="29"/>
      <c r="C120" s="44">
        <v>197.1327605289498</v>
      </c>
      <c r="D120" s="37">
        <v>350.83</v>
      </c>
      <c r="E120" s="55">
        <v>0.65</v>
      </c>
      <c r="F120" s="66">
        <f t="shared" si="2"/>
        <v>228.0395</v>
      </c>
      <c r="G120" s="54">
        <f t="shared" si="3"/>
        <v>30.906739471050201</v>
      </c>
    </row>
    <row r="121" spans="1:7" s="60" customFormat="1" x14ac:dyDescent="0.25">
      <c r="A121" s="29">
        <v>573592</v>
      </c>
      <c r="B121" s="29"/>
      <c r="C121" s="44">
        <v>275.52579075544298</v>
      </c>
      <c r="D121" s="37">
        <v>353.41</v>
      </c>
      <c r="E121" s="55">
        <v>0.65</v>
      </c>
      <c r="F121" s="66">
        <f t="shared" si="2"/>
        <v>229.71650000000002</v>
      </c>
      <c r="G121" s="54">
        <f t="shared" si="3"/>
        <v>-45.809290755442959</v>
      </c>
    </row>
    <row r="122" spans="1:7" s="60" customFormat="1" x14ac:dyDescent="0.25">
      <c r="A122" s="29">
        <v>860272</v>
      </c>
      <c r="B122" s="29"/>
      <c r="C122" s="44">
        <v>315.34187967115099</v>
      </c>
      <c r="D122" s="32">
        <v>364.78</v>
      </c>
      <c r="E122" s="55">
        <v>0.65</v>
      </c>
      <c r="F122" s="66">
        <f t="shared" si="2"/>
        <v>237.107</v>
      </c>
      <c r="G122" s="54">
        <f t="shared" si="3"/>
        <v>-78.234879671150992</v>
      </c>
    </row>
    <row r="123" spans="1:7" s="60" customFormat="1" x14ac:dyDescent="0.25">
      <c r="A123" s="29">
        <v>14459</v>
      </c>
      <c r="B123" s="29"/>
      <c r="C123" s="44">
        <v>207.0415542986425</v>
      </c>
      <c r="D123" s="32">
        <v>365.55</v>
      </c>
      <c r="E123" s="55">
        <v>0.65</v>
      </c>
      <c r="F123" s="66">
        <f t="shared" si="2"/>
        <v>237.60750000000002</v>
      </c>
      <c r="G123" s="54">
        <f t="shared" si="3"/>
        <v>30.565945701357521</v>
      </c>
    </row>
    <row r="124" spans="1:7" s="60" customFormat="1" x14ac:dyDescent="0.25">
      <c r="A124" s="29">
        <v>8782</v>
      </c>
      <c r="B124" s="29"/>
      <c r="C124" s="44">
        <v>248.13538461538462</v>
      </c>
      <c r="D124" s="32">
        <v>367.37</v>
      </c>
      <c r="E124" s="55">
        <v>0.65</v>
      </c>
      <c r="F124" s="66">
        <f t="shared" si="2"/>
        <v>238.79050000000001</v>
      </c>
      <c r="G124" s="54">
        <f t="shared" si="3"/>
        <v>-9.3448846153846148</v>
      </c>
    </row>
    <row r="125" spans="1:7" s="60" customFormat="1" x14ac:dyDescent="0.25">
      <c r="A125" s="29">
        <v>650889</v>
      </c>
      <c r="B125" s="29"/>
      <c r="C125" s="44">
        <v>221.55919243986253</v>
      </c>
      <c r="D125" s="37">
        <v>368.5</v>
      </c>
      <c r="E125" s="55">
        <v>0.65</v>
      </c>
      <c r="F125" s="66">
        <f t="shared" si="2"/>
        <v>239.52500000000001</v>
      </c>
      <c r="G125" s="54">
        <f t="shared" si="3"/>
        <v>17.965807560137478</v>
      </c>
    </row>
    <row r="126" spans="1:7" s="60" customFormat="1" x14ac:dyDescent="0.25">
      <c r="A126" s="29">
        <v>858742</v>
      </c>
      <c r="B126" s="29"/>
      <c r="C126" s="44">
        <v>312.88952295273293</v>
      </c>
      <c r="D126" s="29">
        <v>370.83</v>
      </c>
      <c r="E126" s="55">
        <v>0.65</v>
      </c>
      <c r="F126" s="66">
        <f t="shared" si="2"/>
        <v>241.0395</v>
      </c>
      <c r="G126" s="54">
        <f t="shared" si="3"/>
        <v>-71.850022952732928</v>
      </c>
    </row>
    <row r="127" spans="1:7" s="60" customFormat="1" x14ac:dyDescent="0.25">
      <c r="A127" s="29">
        <v>104494</v>
      </c>
      <c r="B127" s="29"/>
      <c r="C127" s="44">
        <v>95.060581395348834</v>
      </c>
      <c r="D127" s="32">
        <v>371.37</v>
      </c>
      <c r="E127" s="55">
        <v>0.65</v>
      </c>
      <c r="F127" s="66">
        <f t="shared" si="2"/>
        <v>241.3905</v>
      </c>
      <c r="G127" s="54">
        <f t="shared" si="3"/>
        <v>146.32991860465117</v>
      </c>
    </row>
    <row r="128" spans="1:7" s="60" customFormat="1" x14ac:dyDescent="0.25">
      <c r="A128" s="29">
        <v>591257</v>
      </c>
      <c r="B128" s="29"/>
      <c r="C128" s="44">
        <v>298.0547945283883</v>
      </c>
      <c r="D128" s="37">
        <v>373.12</v>
      </c>
      <c r="E128" s="55">
        <v>0.65</v>
      </c>
      <c r="F128" s="66">
        <f t="shared" si="2"/>
        <v>242.52800000000002</v>
      </c>
      <c r="G128" s="54">
        <f t="shared" si="3"/>
        <v>-55.52679452838828</v>
      </c>
    </row>
    <row r="129" spans="1:7" s="60" customFormat="1" x14ac:dyDescent="0.25">
      <c r="A129" s="29">
        <v>591028</v>
      </c>
      <c r="B129" s="29"/>
      <c r="C129" s="44">
        <v>309.90269917582418</v>
      </c>
      <c r="D129" s="32">
        <v>379.93</v>
      </c>
      <c r="E129" s="55">
        <v>0.65</v>
      </c>
      <c r="F129" s="66">
        <f t="shared" si="2"/>
        <v>246.95450000000002</v>
      </c>
      <c r="G129" s="54">
        <f t="shared" si="3"/>
        <v>-62.948199175824158</v>
      </c>
    </row>
    <row r="130" spans="1:7" s="60" customFormat="1" x14ac:dyDescent="0.25">
      <c r="A130" s="29">
        <v>131935</v>
      </c>
      <c r="B130" s="29"/>
      <c r="C130" s="47">
        <v>317.49104651162787</v>
      </c>
      <c r="D130" s="37">
        <v>382.5</v>
      </c>
      <c r="E130" s="55">
        <v>0.65</v>
      </c>
      <c r="F130" s="66">
        <f t="shared" ref="F130:F193" si="4">+D130*E130</f>
        <v>248.625</v>
      </c>
      <c r="G130" s="54">
        <f t="shared" ref="G130:G193" si="5">+F130-C130</f>
        <v>-68.866046511627871</v>
      </c>
    </row>
    <row r="131" spans="1:7" s="60" customFormat="1" x14ac:dyDescent="0.25">
      <c r="A131" s="29">
        <v>20457</v>
      </c>
      <c r="B131" s="29"/>
      <c r="C131" s="44">
        <v>105.76906976744183</v>
      </c>
      <c r="D131" s="32">
        <v>383.78</v>
      </c>
      <c r="E131" s="55">
        <v>0.65</v>
      </c>
      <c r="F131" s="66">
        <f t="shared" si="4"/>
        <v>249.45699999999999</v>
      </c>
      <c r="G131" s="54">
        <f t="shared" si="5"/>
        <v>143.68793023255816</v>
      </c>
    </row>
    <row r="132" spans="1:7" s="60" customFormat="1" x14ac:dyDescent="0.25">
      <c r="A132" s="33">
        <v>525741</v>
      </c>
      <c r="B132" s="33"/>
      <c r="C132" s="46">
        <v>278.7259496124031</v>
      </c>
      <c r="D132" s="42">
        <v>383.9</v>
      </c>
      <c r="E132" s="55">
        <v>0.65</v>
      </c>
      <c r="F132" s="66">
        <f t="shared" si="4"/>
        <v>249.535</v>
      </c>
      <c r="G132" s="54">
        <f t="shared" si="5"/>
        <v>-29.190949612403102</v>
      </c>
    </row>
    <row r="133" spans="1:7" s="60" customFormat="1" x14ac:dyDescent="0.25">
      <c r="A133" s="29">
        <v>28702</v>
      </c>
      <c r="B133" s="29"/>
      <c r="C133" s="44">
        <v>300.51332893591558</v>
      </c>
      <c r="D133" s="29">
        <v>385.2</v>
      </c>
      <c r="E133" s="55">
        <v>0.65</v>
      </c>
      <c r="F133" s="66">
        <f t="shared" si="4"/>
        <v>250.38</v>
      </c>
      <c r="G133" s="54">
        <f t="shared" si="5"/>
        <v>-50.133328935915586</v>
      </c>
    </row>
    <row r="134" spans="1:7" s="60" customFormat="1" x14ac:dyDescent="0.25">
      <c r="A134" s="29">
        <v>665636</v>
      </c>
      <c r="B134" s="29"/>
      <c r="C134" s="44">
        <v>256.26101986421924</v>
      </c>
      <c r="D134" s="37">
        <v>387.7</v>
      </c>
      <c r="E134" s="55">
        <v>0.65</v>
      </c>
      <c r="F134" s="66">
        <f t="shared" si="4"/>
        <v>252.005</v>
      </c>
      <c r="G134" s="54">
        <f t="shared" si="5"/>
        <v>-4.2560198642192404</v>
      </c>
    </row>
    <row r="135" spans="1:7" s="60" customFormat="1" x14ac:dyDescent="0.25">
      <c r="A135" s="29">
        <v>994703</v>
      </c>
      <c r="B135" s="29"/>
      <c r="C135" s="44">
        <v>268.16706173387558</v>
      </c>
      <c r="D135" s="37">
        <v>398.43</v>
      </c>
      <c r="E135" s="55">
        <v>0.65</v>
      </c>
      <c r="F135" s="66">
        <f t="shared" si="4"/>
        <v>258.97950000000003</v>
      </c>
      <c r="G135" s="54">
        <f t="shared" si="5"/>
        <v>-9.1875617338755546</v>
      </c>
    </row>
    <row r="136" spans="1:7" s="60" customFormat="1" x14ac:dyDescent="0.25">
      <c r="A136" s="29">
        <v>144382</v>
      </c>
      <c r="B136" s="29"/>
      <c r="C136" s="44">
        <v>311.37273244781784</v>
      </c>
      <c r="D136" s="37">
        <v>398.87</v>
      </c>
      <c r="E136" s="55">
        <v>0.65</v>
      </c>
      <c r="F136" s="66">
        <f t="shared" si="4"/>
        <v>259.26550000000003</v>
      </c>
      <c r="G136" s="54">
        <f t="shared" si="5"/>
        <v>-52.107232447817807</v>
      </c>
    </row>
    <row r="137" spans="1:7" s="60" customFormat="1" x14ac:dyDescent="0.25">
      <c r="A137" s="29">
        <v>654667</v>
      </c>
      <c r="B137" s="29"/>
      <c r="C137" s="44">
        <v>308.27710408607351</v>
      </c>
      <c r="D137" s="37">
        <v>402.02</v>
      </c>
      <c r="E137" s="55">
        <v>0.65</v>
      </c>
      <c r="F137" s="66">
        <f t="shared" si="4"/>
        <v>261.31299999999999</v>
      </c>
      <c r="G137" s="54">
        <f t="shared" si="5"/>
        <v>-46.964104086073519</v>
      </c>
    </row>
    <row r="138" spans="1:7" s="60" customFormat="1" x14ac:dyDescent="0.25">
      <c r="A138" s="29">
        <v>595280</v>
      </c>
      <c r="B138" s="29"/>
      <c r="C138" s="44">
        <v>152.08319628647214</v>
      </c>
      <c r="D138" s="37">
        <v>403.46</v>
      </c>
      <c r="E138" s="55">
        <v>0.65</v>
      </c>
      <c r="F138" s="66">
        <f t="shared" si="4"/>
        <v>262.24900000000002</v>
      </c>
      <c r="G138" s="54">
        <f t="shared" si="5"/>
        <v>110.16580371352788</v>
      </c>
    </row>
    <row r="139" spans="1:7" s="60" customFormat="1" x14ac:dyDescent="0.25">
      <c r="A139" s="29">
        <v>657902</v>
      </c>
      <c r="B139" s="29"/>
      <c r="C139" s="44">
        <v>97.325981308411201</v>
      </c>
      <c r="D139" s="29">
        <v>404.88</v>
      </c>
      <c r="E139" s="55">
        <v>0.65</v>
      </c>
      <c r="F139" s="66">
        <f t="shared" si="4"/>
        <v>263.17200000000003</v>
      </c>
      <c r="G139" s="54">
        <f t="shared" si="5"/>
        <v>165.84601869158882</v>
      </c>
    </row>
    <row r="140" spans="1:7" s="60" customFormat="1" x14ac:dyDescent="0.25">
      <c r="A140" s="29">
        <v>855636</v>
      </c>
      <c r="B140" s="29"/>
      <c r="C140" s="44">
        <v>338.86000795755967</v>
      </c>
      <c r="D140" s="32">
        <v>408.33</v>
      </c>
      <c r="E140" s="55">
        <v>0.65</v>
      </c>
      <c r="F140" s="66">
        <f t="shared" si="4"/>
        <v>265.41449999999998</v>
      </c>
      <c r="G140" s="54">
        <f t="shared" si="5"/>
        <v>-73.445507957559698</v>
      </c>
    </row>
    <row r="141" spans="1:7" s="60" customFormat="1" x14ac:dyDescent="0.25">
      <c r="A141" s="29">
        <v>940093</v>
      </c>
      <c r="B141" s="29"/>
      <c r="C141" s="44">
        <v>167.37140709317811</v>
      </c>
      <c r="D141" s="37">
        <v>414.49</v>
      </c>
      <c r="E141" s="55">
        <v>0.65</v>
      </c>
      <c r="F141" s="66">
        <f t="shared" si="4"/>
        <v>269.41849999999999</v>
      </c>
      <c r="G141" s="54">
        <f t="shared" si="5"/>
        <v>102.04709290682189</v>
      </c>
    </row>
    <row r="142" spans="1:7" s="60" customFormat="1" x14ac:dyDescent="0.25">
      <c r="A142" s="29">
        <v>211405</v>
      </c>
      <c r="B142" s="29"/>
      <c r="C142" s="44">
        <v>68.351666666666574</v>
      </c>
      <c r="D142" s="37">
        <v>420.9</v>
      </c>
      <c r="E142" s="55">
        <v>0.65</v>
      </c>
      <c r="F142" s="66">
        <f t="shared" si="4"/>
        <v>273.58499999999998</v>
      </c>
      <c r="G142" s="54">
        <f t="shared" si="5"/>
        <v>205.23333333333341</v>
      </c>
    </row>
    <row r="143" spans="1:7" s="60" customFormat="1" x14ac:dyDescent="0.25">
      <c r="A143" s="29">
        <v>637873</v>
      </c>
      <c r="B143" s="29"/>
      <c r="C143" s="44">
        <v>370.98647058823525</v>
      </c>
      <c r="D143" s="32">
        <v>424.91</v>
      </c>
      <c r="E143" s="55">
        <v>0.65</v>
      </c>
      <c r="F143" s="66">
        <f t="shared" si="4"/>
        <v>276.19150000000002</v>
      </c>
      <c r="G143" s="54">
        <f t="shared" si="5"/>
        <v>-94.79497058823523</v>
      </c>
    </row>
    <row r="144" spans="1:7" s="60" customFormat="1" x14ac:dyDescent="0.25">
      <c r="A144" s="33">
        <v>644426</v>
      </c>
      <c r="B144" s="33"/>
      <c r="C144" s="42">
        <v>291.62228426395939</v>
      </c>
      <c r="D144" s="42">
        <v>425.84</v>
      </c>
      <c r="E144" s="55">
        <v>0.65</v>
      </c>
      <c r="F144" s="66">
        <f t="shared" si="4"/>
        <v>276.79599999999999</v>
      </c>
      <c r="G144" s="54">
        <f t="shared" si="5"/>
        <v>-14.826284263959394</v>
      </c>
    </row>
    <row r="145" spans="1:7" s="60" customFormat="1" x14ac:dyDescent="0.25">
      <c r="A145" s="29">
        <v>76492</v>
      </c>
      <c r="B145" s="29"/>
      <c r="C145" s="44">
        <v>259.8174489795918</v>
      </c>
      <c r="D145" s="29">
        <v>429.01</v>
      </c>
      <c r="E145" s="55">
        <v>0.65</v>
      </c>
      <c r="F145" s="66">
        <f t="shared" si="4"/>
        <v>278.85649999999998</v>
      </c>
      <c r="G145" s="54">
        <f t="shared" si="5"/>
        <v>19.039051020408181</v>
      </c>
    </row>
    <row r="146" spans="1:7" s="60" customFormat="1" x14ac:dyDescent="0.25">
      <c r="A146" s="29">
        <v>658746</v>
      </c>
      <c r="B146" s="29"/>
      <c r="C146" s="44">
        <v>307.61471631205671</v>
      </c>
      <c r="D146" s="37">
        <v>432.22</v>
      </c>
      <c r="E146" s="55">
        <v>0.65</v>
      </c>
      <c r="F146" s="66">
        <f t="shared" si="4"/>
        <v>280.94300000000004</v>
      </c>
      <c r="G146" s="54">
        <f t="shared" si="5"/>
        <v>-26.671716312056674</v>
      </c>
    </row>
    <row r="147" spans="1:7" s="60" customFormat="1" x14ac:dyDescent="0.25">
      <c r="A147" s="29">
        <v>595152</v>
      </c>
      <c r="B147" s="29"/>
      <c r="C147" s="44">
        <v>368.46037790697676</v>
      </c>
      <c r="D147" s="32">
        <v>437.65</v>
      </c>
      <c r="E147" s="55">
        <v>0.65</v>
      </c>
      <c r="F147" s="66">
        <f t="shared" si="4"/>
        <v>284.47249999999997</v>
      </c>
      <c r="G147" s="54">
        <f t="shared" si="5"/>
        <v>-83.987877906976792</v>
      </c>
    </row>
    <row r="148" spans="1:7" s="60" customFormat="1" x14ac:dyDescent="0.25">
      <c r="A148" s="29">
        <v>572892</v>
      </c>
      <c r="B148" s="29"/>
      <c r="C148" s="44">
        <v>400.95506578947368</v>
      </c>
      <c r="D148" s="37">
        <v>454.77</v>
      </c>
      <c r="E148" s="55">
        <v>0.65</v>
      </c>
      <c r="F148" s="66">
        <f t="shared" si="4"/>
        <v>295.60050000000001</v>
      </c>
      <c r="G148" s="54">
        <f t="shared" si="5"/>
        <v>-105.35456578947367</v>
      </c>
    </row>
    <row r="149" spans="1:7" s="60" customFormat="1" x14ac:dyDescent="0.25">
      <c r="A149" s="29">
        <v>139954</v>
      </c>
      <c r="B149" s="29"/>
      <c r="C149" s="44">
        <v>345.25712180802554</v>
      </c>
      <c r="D149" s="32">
        <v>455.18</v>
      </c>
      <c r="E149" s="55">
        <v>0.65</v>
      </c>
      <c r="F149" s="66">
        <f t="shared" si="4"/>
        <v>295.86700000000002</v>
      </c>
      <c r="G149" s="54">
        <f t="shared" si="5"/>
        <v>-49.390121808025526</v>
      </c>
    </row>
    <row r="150" spans="1:7" s="60" customFormat="1" x14ac:dyDescent="0.25">
      <c r="A150" s="29">
        <v>11300</v>
      </c>
      <c r="B150" s="29"/>
      <c r="C150" s="44">
        <v>277.39422680412372</v>
      </c>
      <c r="D150" s="37">
        <v>456.35</v>
      </c>
      <c r="E150" s="55">
        <v>0.65</v>
      </c>
      <c r="F150" s="66">
        <f t="shared" si="4"/>
        <v>296.6275</v>
      </c>
      <c r="G150" s="54">
        <f t="shared" si="5"/>
        <v>19.233273195876279</v>
      </c>
    </row>
    <row r="151" spans="1:7" s="60" customFormat="1" x14ac:dyDescent="0.25">
      <c r="A151" s="29">
        <v>132621</v>
      </c>
      <c r="B151" s="29"/>
      <c r="C151" s="44">
        <v>320.04653721005906</v>
      </c>
      <c r="D151" s="32">
        <v>463.86</v>
      </c>
      <c r="E151" s="55">
        <v>0.65</v>
      </c>
      <c r="F151" s="66">
        <f t="shared" si="4"/>
        <v>301.50900000000001</v>
      </c>
      <c r="G151" s="54">
        <f t="shared" si="5"/>
        <v>-18.537537210059043</v>
      </c>
    </row>
    <row r="152" spans="1:7" s="60" customFormat="1" x14ac:dyDescent="0.25">
      <c r="A152" s="29">
        <v>644380</v>
      </c>
      <c r="B152" s="29"/>
      <c r="C152" s="44">
        <v>368.42287735849055</v>
      </c>
      <c r="D152" s="37">
        <v>466.47</v>
      </c>
      <c r="E152" s="55">
        <v>0.65</v>
      </c>
      <c r="F152" s="66">
        <f t="shared" si="4"/>
        <v>303.20550000000003</v>
      </c>
      <c r="G152" s="54">
        <f t="shared" si="5"/>
        <v>-65.217377358490523</v>
      </c>
    </row>
    <row r="153" spans="1:7" s="60" customFormat="1" x14ac:dyDescent="0.25">
      <c r="A153" s="29">
        <v>560831</v>
      </c>
      <c r="B153" s="29"/>
      <c r="C153" s="44">
        <v>295.87340405469115</v>
      </c>
      <c r="D153" s="37">
        <v>467.62</v>
      </c>
      <c r="E153" s="55">
        <v>0.65</v>
      </c>
      <c r="F153" s="66">
        <f t="shared" si="4"/>
        <v>303.95300000000003</v>
      </c>
      <c r="G153" s="54">
        <f t="shared" si="5"/>
        <v>8.0795959453088813</v>
      </c>
    </row>
    <row r="154" spans="1:7" s="60" customFormat="1" x14ac:dyDescent="0.25">
      <c r="A154" s="29">
        <v>942409</v>
      </c>
      <c r="B154" s="29"/>
      <c r="C154" s="44">
        <v>401.41713815789473</v>
      </c>
      <c r="D154" s="37">
        <v>468.15</v>
      </c>
      <c r="E154" s="55">
        <v>0.65</v>
      </c>
      <c r="F154" s="66">
        <f t="shared" si="4"/>
        <v>304.29750000000001</v>
      </c>
      <c r="G154" s="54">
        <f t="shared" si="5"/>
        <v>-97.119638157894713</v>
      </c>
    </row>
    <row r="155" spans="1:7" s="60" customFormat="1" x14ac:dyDescent="0.25">
      <c r="A155" s="29">
        <v>56053</v>
      </c>
      <c r="B155" s="29"/>
      <c r="C155" s="44">
        <v>132.21055480837566</v>
      </c>
      <c r="D155" s="29">
        <v>471.05</v>
      </c>
      <c r="E155" s="55">
        <v>0.65</v>
      </c>
      <c r="F155" s="66">
        <f t="shared" si="4"/>
        <v>306.1825</v>
      </c>
      <c r="G155" s="54">
        <f t="shared" si="5"/>
        <v>173.97194519162434</v>
      </c>
    </row>
    <row r="156" spans="1:7" s="60" customFormat="1" x14ac:dyDescent="0.25">
      <c r="A156" s="29">
        <v>633235</v>
      </c>
      <c r="B156" s="29"/>
      <c r="C156" s="44">
        <v>358.38923868312753</v>
      </c>
      <c r="D156" s="32">
        <v>480.27</v>
      </c>
      <c r="E156" s="55">
        <v>0.65</v>
      </c>
      <c r="F156" s="66">
        <f t="shared" si="4"/>
        <v>312.1755</v>
      </c>
      <c r="G156" s="54">
        <f t="shared" si="5"/>
        <v>-46.213738683127531</v>
      </c>
    </row>
    <row r="157" spans="1:7" s="60" customFormat="1" x14ac:dyDescent="0.25">
      <c r="A157" s="29">
        <v>144813</v>
      </c>
      <c r="B157" s="29"/>
      <c r="C157" s="44">
        <v>396.17519864341085</v>
      </c>
      <c r="D157" s="32">
        <v>489.64</v>
      </c>
      <c r="E157" s="55">
        <v>0.65</v>
      </c>
      <c r="F157" s="66">
        <f t="shared" si="4"/>
        <v>318.26600000000002</v>
      </c>
      <c r="G157" s="54">
        <f t="shared" si="5"/>
        <v>-77.909198643410832</v>
      </c>
    </row>
    <row r="158" spans="1:7" s="60" customFormat="1" x14ac:dyDescent="0.25">
      <c r="A158" s="29">
        <v>602353</v>
      </c>
      <c r="B158" s="29"/>
      <c r="C158" s="44">
        <v>430.07333333333332</v>
      </c>
      <c r="D158" s="32">
        <v>502.65</v>
      </c>
      <c r="E158" s="55">
        <v>0.65</v>
      </c>
      <c r="F158" s="66">
        <f t="shared" si="4"/>
        <v>326.72249999999997</v>
      </c>
      <c r="G158" s="54">
        <f t="shared" si="5"/>
        <v>-103.35083333333336</v>
      </c>
    </row>
    <row r="159" spans="1:7" s="60" customFormat="1" x14ac:dyDescent="0.25">
      <c r="A159" s="29">
        <v>986349</v>
      </c>
      <c r="B159" s="29"/>
      <c r="C159" s="44">
        <v>131.50729452054787</v>
      </c>
      <c r="D159" s="37">
        <v>511.1</v>
      </c>
      <c r="E159" s="55">
        <v>0.65</v>
      </c>
      <c r="F159" s="66">
        <f t="shared" si="4"/>
        <v>332.21500000000003</v>
      </c>
      <c r="G159" s="54">
        <f t="shared" si="5"/>
        <v>200.70770547945216</v>
      </c>
    </row>
    <row r="160" spans="1:7" s="60" customFormat="1" x14ac:dyDescent="0.25">
      <c r="A160" s="29">
        <v>920253</v>
      </c>
      <c r="B160" s="29"/>
      <c r="C160" s="44">
        <v>423.53328189300413</v>
      </c>
      <c r="D160" s="37">
        <v>511.93</v>
      </c>
      <c r="E160" s="55">
        <v>0.65</v>
      </c>
      <c r="F160" s="66">
        <f t="shared" si="4"/>
        <v>332.75450000000001</v>
      </c>
      <c r="G160" s="54">
        <f t="shared" si="5"/>
        <v>-90.778781893004123</v>
      </c>
    </row>
    <row r="161" spans="1:7" s="60" customFormat="1" x14ac:dyDescent="0.25">
      <c r="A161" s="29">
        <v>648453</v>
      </c>
      <c r="B161" s="29"/>
      <c r="C161" s="44">
        <v>419.44980625328202</v>
      </c>
      <c r="D161" s="29">
        <v>524.36</v>
      </c>
      <c r="E161" s="55">
        <v>0.65</v>
      </c>
      <c r="F161" s="66">
        <f t="shared" si="4"/>
        <v>340.834</v>
      </c>
      <c r="G161" s="54">
        <f t="shared" si="5"/>
        <v>-78.615806253282017</v>
      </c>
    </row>
    <row r="162" spans="1:7" s="60" customFormat="1" x14ac:dyDescent="0.25">
      <c r="A162" s="29">
        <v>944944</v>
      </c>
      <c r="B162" s="29"/>
      <c r="C162" s="44">
        <v>344.20936046511628</v>
      </c>
      <c r="D162" s="37">
        <v>526.71</v>
      </c>
      <c r="E162" s="55">
        <v>0.65</v>
      </c>
      <c r="F162" s="66">
        <f t="shared" si="4"/>
        <v>342.36150000000004</v>
      </c>
      <c r="G162" s="54">
        <f t="shared" si="5"/>
        <v>-1.8478604651162414</v>
      </c>
    </row>
    <row r="163" spans="1:7" s="60" customFormat="1" x14ac:dyDescent="0.25">
      <c r="A163" s="29">
        <v>202163</v>
      </c>
      <c r="B163" s="29"/>
      <c r="C163" s="44">
        <v>370.47180959302324</v>
      </c>
      <c r="D163" s="37">
        <v>527.24</v>
      </c>
      <c r="E163" s="55">
        <v>0.65</v>
      </c>
      <c r="F163" s="66">
        <f t="shared" si="4"/>
        <v>342.70600000000002</v>
      </c>
      <c r="G163" s="54">
        <f t="shared" si="5"/>
        <v>-27.765809593023221</v>
      </c>
    </row>
    <row r="164" spans="1:7" s="60" customFormat="1" x14ac:dyDescent="0.25">
      <c r="A164" s="29">
        <v>999832</v>
      </c>
      <c r="B164" s="29"/>
      <c r="C164" s="44">
        <v>371.52149666037462</v>
      </c>
      <c r="D164" s="37">
        <v>528.17999999999995</v>
      </c>
      <c r="E164" s="55">
        <v>0.65</v>
      </c>
      <c r="F164" s="66">
        <f t="shared" si="4"/>
        <v>343.31700000000001</v>
      </c>
      <c r="G164" s="54">
        <f t="shared" si="5"/>
        <v>-28.204496660374616</v>
      </c>
    </row>
    <row r="165" spans="1:7" s="60" customFormat="1" x14ac:dyDescent="0.25">
      <c r="A165" s="29">
        <v>901572</v>
      </c>
      <c r="B165" s="29"/>
      <c r="C165" s="44">
        <v>451.79392543859649</v>
      </c>
      <c r="D165" s="37">
        <v>535.02</v>
      </c>
      <c r="E165" s="55">
        <v>0.65</v>
      </c>
      <c r="F165" s="66">
        <f t="shared" si="4"/>
        <v>347.76299999999998</v>
      </c>
      <c r="G165" s="54">
        <f t="shared" si="5"/>
        <v>-104.03092543859651</v>
      </c>
    </row>
    <row r="166" spans="1:7" s="60" customFormat="1" x14ac:dyDescent="0.25">
      <c r="A166" s="29">
        <v>568026</v>
      </c>
      <c r="B166" s="29"/>
      <c r="C166" s="44">
        <v>300.77918918918914</v>
      </c>
      <c r="D166" s="37">
        <v>557.79</v>
      </c>
      <c r="E166" s="55">
        <v>0.65</v>
      </c>
      <c r="F166" s="66">
        <f t="shared" si="4"/>
        <v>362.56349999999998</v>
      </c>
      <c r="G166" s="54">
        <f t="shared" si="5"/>
        <v>61.784310810810837</v>
      </c>
    </row>
    <row r="167" spans="1:7" s="60" customFormat="1" x14ac:dyDescent="0.25">
      <c r="A167" s="29">
        <v>23388</v>
      </c>
      <c r="B167" s="29"/>
      <c r="C167" s="44">
        <v>477.63145833333334</v>
      </c>
      <c r="D167" s="37">
        <v>562.58000000000004</v>
      </c>
      <c r="E167" s="55">
        <v>0.65</v>
      </c>
      <c r="F167" s="66">
        <f t="shared" si="4"/>
        <v>365.67700000000002</v>
      </c>
      <c r="G167" s="54">
        <f t="shared" si="5"/>
        <v>-111.95445833333332</v>
      </c>
    </row>
    <row r="168" spans="1:7" s="60" customFormat="1" x14ac:dyDescent="0.25">
      <c r="A168" s="29">
        <v>202794</v>
      </c>
      <c r="B168" s="29"/>
      <c r="C168" s="44">
        <v>349.67893895348834</v>
      </c>
      <c r="D168" s="32">
        <v>572.51</v>
      </c>
      <c r="E168" s="55">
        <v>0.65</v>
      </c>
      <c r="F168" s="66">
        <f t="shared" si="4"/>
        <v>372.13150000000002</v>
      </c>
      <c r="G168" s="54">
        <f t="shared" si="5"/>
        <v>22.452561046511676</v>
      </c>
    </row>
    <row r="169" spans="1:7" s="60" customFormat="1" x14ac:dyDescent="0.25">
      <c r="A169" s="29">
        <v>134594</v>
      </c>
      <c r="B169" s="29"/>
      <c r="C169" s="44">
        <v>453.82790668011393</v>
      </c>
      <c r="D169" s="37">
        <v>581.24</v>
      </c>
      <c r="E169" s="55">
        <v>0.65</v>
      </c>
      <c r="F169" s="66">
        <f t="shared" si="4"/>
        <v>377.80600000000004</v>
      </c>
      <c r="G169" s="54">
        <f t="shared" si="5"/>
        <v>-76.021906680113887</v>
      </c>
    </row>
    <row r="170" spans="1:7" s="60" customFormat="1" x14ac:dyDescent="0.25">
      <c r="A170" s="29">
        <v>218504</v>
      </c>
      <c r="B170" s="29"/>
      <c r="C170" s="44">
        <v>128.64089722625965</v>
      </c>
      <c r="D170" s="37">
        <v>585.76</v>
      </c>
      <c r="E170" s="55">
        <v>0.65</v>
      </c>
      <c r="F170" s="66">
        <f t="shared" si="4"/>
        <v>380.74400000000003</v>
      </c>
      <c r="G170" s="54">
        <f t="shared" si="5"/>
        <v>252.10310277374037</v>
      </c>
    </row>
    <row r="171" spans="1:7" s="60" customFormat="1" x14ac:dyDescent="0.25">
      <c r="A171" s="29">
        <v>114051</v>
      </c>
      <c r="B171" s="29"/>
      <c r="C171" s="44">
        <v>476.39277562862668</v>
      </c>
      <c r="D171" s="37">
        <v>591.16999999999996</v>
      </c>
      <c r="E171" s="55">
        <v>0.65</v>
      </c>
      <c r="F171" s="66">
        <f t="shared" si="4"/>
        <v>384.26049999999998</v>
      </c>
      <c r="G171" s="54">
        <f t="shared" si="5"/>
        <v>-92.132275628626701</v>
      </c>
    </row>
    <row r="172" spans="1:7" s="60" customFormat="1" x14ac:dyDescent="0.25">
      <c r="A172" s="29">
        <v>635916</v>
      </c>
      <c r="B172" s="29"/>
      <c r="C172" s="44">
        <v>421.66807506053266</v>
      </c>
      <c r="D172" s="32">
        <v>592.91</v>
      </c>
      <c r="E172" s="55">
        <v>0.65</v>
      </c>
      <c r="F172" s="66">
        <f t="shared" si="4"/>
        <v>385.39150000000001</v>
      </c>
      <c r="G172" s="54">
        <f t="shared" si="5"/>
        <v>-36.27657506053265</v>
      </c>
    </row>
    <row r="173" spans="1:7" s="60" customFormat="1" x14ac:dyDescent="0.25">
      <c r="A173" s="29">
        <v>516858</v>
      </c>
      <c r="B173" s="29"/>
      <c r="C173" s="44">
        <v>491.96030038759687</v>
      </c>
      <c r="D173" s="32">
        <v>595.42999999999995</v>
      </c>
      <c r="E173" s="55">
        <v>0.65</v>
      </c>
      <c r="F173" s="66">
        <f t="shared" si="4"/>
        <v>387.02949999999998</v>
      </c>
      <c r="G173" s="54">
        <f t="shared" si="5"/>
        <v>-104.93080038759689</v>
      </c>
    </row>
    <row r="174" spans="1:7" s="60" customFormat="1" x14ac:dyDescent="0.25">
      <c r="A174" s="29">
        <v>145896</v>
      </c>
      <c r="B174" s="29"/>
      <c r="C174" s="44">
        <v>469.76840304182502</v>
      </c>
      <c r="D174" s="37">
        <v>597.37</v>
      </c>
      <c r="E174" s="55">
        <v>0.65</v>
      </c>
      <c r="F174" s="66">
        <f t="shared" si="4"/>
        <v>388.29050000000001</v>
      </c>
      <c r="G174" s="54">
        <f t="shared" si="5"/>
        <v>-81.477903041825016</v>
      </c>
    </row>
    <row r="175" spans="1:7" s="60" customFormat="1" x14ac:dyDescent="0.25">
      <c r="A175" s="29">
        <v>611907</v>
      </c>
      <c r="B175" s="29"/>
      <c r="C175" s="44">
        <v>478.09763942670349</v>
      </c>
      <c r="D175" s="37">
        <v>609.08000000000004</v>
      </c>
      <c r="E175" s="55">
        <v>0.65</v>
      </c>
      <c r="F175" s="66">
        <f t="shared" si="4"/>
        <v>395.90200000000004</v>
      </c>
      <c r="G175" s="54">
        <f t="shared" si="5"/>
        <v>-82.195639426703451</v>
      </c>
    </row>
    <row r="176" spans="1:7" s="60" customFormat="1" x14ac:dyDescent="0.25">
      <c r="A176" s="33">
        <v>843861</v>
      </c>
      <c r="B176" s="33"/>
      <c r="C176" s="46">
        <v>489.60392618251308</v>
      </c>
      <c r="D176" s="33">
        <v>609.58000000000004</v>
      </c>
      <c r="E176" s="55">
        <v>0.65</v>
      </c>
      <c r="F176" s="66">
        <f t="shared" si="4"/>
        <v>396.22700000000003</v>
      </c>
      <c r="G176" s="54">
        <f t="shared" si="5"/>
        <v>-93.376926182513046</v>
      </c>
    </row>
    <row r="177" spans="1:7" s="60" customFormat="1" x14ac:dyDescent="0.25">
      <c r="A177" s="29">
        <v>666634</v>
      </c>
      <c r="B177" s="29"/>
      <c r="C177" s="44">
        <v>526.98683301853384</v>
      </c>
      <c r="D177" s="37">
        <v>616.04</v>
      </c>
      <c r="E177" s="55">
        <v>0.65</v>
      </c>
      <c r="F177" s="66">
        <f t="shared" si="4"/>
        <v>400.42599999999999</v>
      </c>
      <c r="G177" s="54">
        <f t="shared" si="5"/>
        <v>-126.56083301853386</v>
      </c>
    </row>
    <row r="178" spans="1:7" s="60" customFormat="1" x14ac:dyDescent="0.25">
      <c r="A178" s="29">
        <v>999818</v>
      </c>
      <c r="B178" s="29"/>
      <c r="C178" s="44">
        <v>404.8509546377793</v>
      </c>
      <c r="D178" s="37">
        <v>618.75</v>
      </c>
      <c r="E178" s="55">
        <v>0.65</v>
      </c>
      <c r="F178" s="66">
        <f t="shared" si="4"/>
        <v>402.1875</v>
      </c>
      <c r="G178" s="54">
        <f t="shared" si="5"/>
        <v>-2.6634546377792958</v>
      </c>
    </row>
    <row r="179" spans="1:7" s="60" customFormat="1" x14ac:dyDescent="0.25">
      <c r="A179" s="29">
        <v>659902</v>
      </c>
      <c r="B179" s="29"/>
      <c r="C179" s="44">
        <v>506.15181314838554</v>
      </c>
      <c r="D179" s="37">
        <v>636.58000000000004</v>
      </c>
      <c r="E179" s="55">
        <v>0.65</v>
      </c>
      <c r="F179" s="66">
        <f t="shared" si="4"/>
        <v>413.77700000000004</v>
      </c>
      <c r="G179" s="54">
        <f t="shared" si="5"/>
        <v>-92.374813148385499</v>
      </c>
    </row>
    <row r="180" spans="1:7" s="60" customFormat="1" x14ac:dyDescent="0.25">
      <c r="A180" s="29">
        <v>676438</v>
      </c>
      <c r="B180" s="29"/>
      <c r="C180" s="44">
        <v>529.43978723404257</v>
      </c>
      <c r="D180" s="37">
        <v>636.61</v>
      </c>
      <c r="E180" s="55">
        <v>0.65</v>
      </c>
      <c r="F180" s="66">
        <f t="shared" si="4"/>
        <v>413.79650000000004</v>
      </c>
      <c r="G180" s="54">
        <f t="shared" si="5"/>
        <v>-115.64328723404253</v>
      </c>
    </row>
    <row r="181" spans="1:7" s="60" customFormat="1" x14ac:dyDescent="0.25">
      <c r="A181" s="29">
        <v>857992</v>
      </c>
      <c r="B181" s="29"/>
      <c r="C181" s="44">
        <v>361.23581503941773</v>
      </c>
      <c r="D181" s="37">
        <v>643.1</v>
      </c>
      <c r="E181" s="55">
        <v>0.65</v>
      </c>
      <c r="F181" s="66">
        <f t="shared" si="4"/>
        <v>418.01500000000004</v>
      </c>
      <c r="G181" s="54">
        <f t="shared" si="5"/>
        <v>56.779184960582313</v>
      </c>
    </row>
    <row r="182" spans="1:7" s="60" customFormat="1" x14ac:dyDescent="0.25">
      <c r="A182" s="29">
        <v>537954</v>
      </c>
      <c r="B182" s="29"/>
      <c r="C182" s="44">
        <v>530.5884032682286</v>
      </c>
      <c r="D182" s="37">
        <v>644.45000000000005</v>
      </c>
      <c r="E182" s="55">
        <v>0.65</v>
      </c>
      <c r="F182" s="66">
        <f t="shared" si="4"/>
        <v>418.89250000000004</v>
      </c>
      <c r="G182" s="54">
        <f t="shared" si="5"/>
        <v>-111.69590326822856</v>
      </c>
    </row>
    <row r="183" spans="1:7" s="60" customFormat="1" x14ac:dyDescent="0.25">
      <c r="A183" s="29">
        <v>855199</v>
      </c>
      <c r="B183" s="29"/>
      <c r="C183" s="44">
        <v>531.6999113300493</v>
      </c>
      <c r="D183" s="37">
        <v>654.53</v>
      </c>
      <c r="E183" s="55">
        <v>0.65</v>
      </c>
      <c r="F183" s="66">
        <f t="shared" si="4"/>
        <v>425.44450000000001</v>
      </c>
      <c r="G183" s="54">
        <f t="shared" si="5"/>
        <v>-106.2554113300493</v>
      </c>
    </row>
    <row r="184" spans="1:7" s="60" customFormat="1" x14ac:dyDescent="0.25">
      <c r="A184" s="29">
        <v>946272</v>
      </c>
      <c r="B184" s="29"/>
      <c r="C184" s="44">
        <v>564.78417151162796</v>
      </c>
      <c r="D184" s="32">
        <v>685.89</v>
      </c>
      <c r="E184" s="55">
        <v>0.65</v>
      </c>
      <c r="F184" s="66">
        <f t="shared" si="4"/>
        <v>445.82850000000002</v>
      </c>
      <c r="G184" s="54">
        <f t="shared" si="5"/>
        <v>-118.95567151162794</v>
      </c>
    </row>
    <row r="185" spans="1:7" s="60" customFormat="1" x14ac:dyDescent="0.25">
      <c r="A185" s="29">
        <v>944248</v>
      </c>
      <c r="B185" s="29"/>
      <c r="C185" s="44">
        <v>475.93374999999992</v>
      </c>
      <c r="D185" s="32">
        <v>686.79</v>
      </c>
      <c r="E185" s="55">
        <v>0.65</v>
      </c>
      <c r="F185" s="66">
        <f t="shared" si="4"/>
        <v>446.4135</v>
      </c>
      <c r="G185" s="54">
        <f t="shared" si="5"/>
        <v>-29.520249999999919</v>
      </c>
    </row>
    <row r="186" spans="1:7" s="60" customFormat="1" x14ac:dyDescent="0.25">
      <c r="A186" s="29">
        <v>221320</v>
      </c>
      <c r="B186" s="29"/>
      <c r="C186" s="44">
        <v>257.13853951890042</v>
      </c>
      <c r="D186" s="37">
        <v>694.71</v>
      </c>
      <c r="E186" s="55">
        <v>0.65</v>
      </c>
      <c r="F186" s="66">
        <f t="shared" si="4"/>
        <v>451.56150000000002</v>
      </c>
      <c r="G186" s="54">
        <f t="shared" si="5"/>
        <v>194.42296048109961</v>
      </c>
    </row>
    <row r="187" spans="1:7" s="60" customFormat="1" x14ac:dyDescent="0.25">
      <c r="A187" s="29">
        <v>871548</v>
      </c>
      <c r="B187" s="29"/>
      <c r="C187" s="44">
        <v>528.29577774996869</v>
      </c>
      <c r="D187" s="32">
        <v>695.51</v>
      </c>
      <c r="E187" s="55">
        <v>0.65</v>
      </c>
      <c r="F187" s="66">
        <f t="shared" si="4"/>
        <v>452.08150000000001</v>
      </c>
      <c r="G187" s="54">
        <f t="shared" si="5"/>
        <v>-76.214277749968687</v>
      </c>
    </row>
    <row r="188" spans="1:7" s="60" customFormat="1" x14ac:dyDescent="0.25">
      <c r="A188" s="29">
        <v>620847</v>
      </c>
      <c r="B188" s="29"/>
      <c r="C188" s="44">
        <v>536.50594149908591</v>
      </c>
      <c r="D188" s="37">
        <v>695.76</v>
      </c>
      <c r="E188" s="55">
        <v>0.65</v>
      </c>
      <c r="F188" s="66">
        <f t="shared" si="4"/>
        <v>452.24400000000003</v>
      </c>
      <c r="G188" s="54">
        <f t="shared" si="5"/>
        <v>-84.261941499085879</v>
      </c>
    </row>
    <row r="189" spans="1:7" s="60" customFormat="1" x14ac:dyDescent="0.25">
      <c r="A189" s="29">
        <v>69558</v>
      </c>
      <c r="B189" s="29"/>
      <c r="C189" s="44">
        <v>283.52953488372094</v>
      </c>
      <c r="D189" s="32">
        <v>707.96</v>
      </c>
      <c r="E189" s="55">
        <v>0.65</v>
      </c>
      <c r="F189" s="66">
        <f t="shared" si="4"/>
        <v>460.17400000000004</v>
      </c>
      <c r="G189" s="54">
        <f t="shared" si="5"/>
        <v>176.64446511627909</v>
      </c>
    </row>
    <row r="190" spans="1:7" s="60" customFormat="1" x14ac:dyDescent="0.25">
      <c r="A190" s="29">
        <v>644451</v>
      </c>
      <c r="B190" s="29"/>
      <c r="C190" s="44">
        <v>606.83597826086964</v>
      </c>
      <c r="D190" s="36">
        <v>711.45</v>
      </c>
      <c r="E190" s="55">
        <v>0.65</v>
      </c>
      <c r="F190" s="66">
        <f t="shared" si="4"/>
        <v>462.44250000000005</v>
      </c>
      <c r="G190" s="54">
        <f t="shared" si="5"/>
        <v>-144.39347826086959</v>
      </c>
    </row>
    <row r="191" spans="1:7" s="60" customFormat="1" x14ac:dyDescent="0.25">
      <c r="A191" s="29">
        <v>84890</v>
      </c>
      <c r="B191" s="29"/>
      <c r="C191" s="44">
        <v>565.72304238618517</v>
      </c>
      <c r="D191" s="32">
        <v>719.82</v>
      </c>
      <c r="E191" s="55">
        <v>0.65</v>
      </c>
      <c r="F191" s="66">
        <f t="shared" si="4"/>
        <v>467.88300000000004</v>
      </c>
      <c r="G191" s="54">
        <f t="shared" si="5"/>
        <v>-97.840042386185132</v>
      </c>
    </row>
    <row r="192" spans="1:7" s="60" customFormat="1" x14ac:dyDescent="0.25">
      <c r="A192" s="29">
        <v>834373</v>
      </c>
      <c r="B192" s="29"/>
      <c r="C192" s="44">
        <v>606.19330343796707</v>
      </c>
      <c r="D192" s="37">
        <v>723.57</v>
      </c>
      <c r="E192" s="55">
        <v>0.65</v>
      </c>
      <c r="F192" s="66">
        <f t="shared" si="4"/>
        <v>470.32050000000004</v>
      </c>
      <c r="G192" s="54">
        <f t="shared" si="5"/>
        <v>-135.87280343796704</v>
      </c>
    </row>
    <row r="193" spans="1:7" s="60" customFormat="1" x14ac:dyDescent="0.25">
      <c r="A193" s="29">
        <v>105213</v>
      </c>
      <c r="B193" s="29"/>
      <c r="C193" s="44">
        <v>628.75271759990972</v>
      </c>
      <c r="D193" s="32">
        <v>741.16</v>
      </c>
      <c r="E193" s="55">
        <v>0.65</v>
      </c>
      <c r="F193" s="66">
        <f t="shared" si="4"/>
        <v>481.75400000000002</v>
      </c>
      <c r="G193" s="54">
        <f t="shared" si="5"/>
        <v>-146.9987175999097</v>
      </c>
    </row>
    <row r="194" spans="1:7" s="60" customFormat="1" x14ac:dyDescent="0.25">
      <c r="A194" s="33">
        <v>36286</v>
      </c>
      <c r="B194" s="33"/>
      <c r="C194" s="46">
        <v>601.96612359550556</v>
      </c>
      <c r="D194" s="42">
        <v>770.56</v>
      </c>
      <c r="E194" s="55">
        <v>0.65</v>
      </c>
      <c r="F194" s="66">
        <f t="shared" ref="F194:F257" si="6">+D194*E194</f>
        <v>500.86399999999998</v>
      </c>
      <c r="G194" s="54">
        <f t="shared" ref="G194:G257" si="7">+F194-C194</f>
        <v>-101.10212359550559</v>
      </c>
    </row>
    <row r="195" spans="1:7" s="60" customFormat="1" x14ac:dyDescent="0.25">
      <c r="A195" s="29">
        <v>634232</v>
      </c>
      <c r="B195" s="29"/>
      <c r="C195" s="44">
        <v>664.69856756756758</v>
      </c>
      <c r="D195" s="32">
        <v>782.61</v>
      </c>
      <c r="E195" s="55">
        <v>0.65</v>
      </c>
      <c r="F195" s="66">
        <f t="shared" si="6"/>
        <v>508.69650000000001</v>
      </c>
      <c r="G195" s="54">
        <f t="shared" si="7"/>
        <v>-156.00206756756756</v>
      </c>
    </row>
    <row r="196" spans="1:7" s="60" customFormat="1" x14ac:dyDescent="0.25">
      <c r="A196" s="29">
        <v>854405</v>
      </c>
      <c r="B196" s="29"/>
      <c r="C196" s="44">
        <v>304.75528036208198</v>
      </c>
      <c r="D196" s="37">
        <v>783.32</v>
      </c>
      <c r="E196" s="55">
        <v>0.65</v>
      </c>
      <c r="F196" s="66">
        <f t="shared" si="6"/>
        <v>509.15800000000007</v>
      </c>
      <c r="G196" s="54">
        <f t="shared" si="7"/>
        <v>204.4027196379181</v>
      </c>
    </row>
    <row r="197" spans="1:7" s="60" customFormat="1" x14ac:dyDescent="0.25">
      <c r="A197" s="29">
        <v>984293</v>
      </c>
      <c r="B197" s="29"/>
      <c r="C197" s="44">
        <v>573.90715048543689</v>
      </c>
      <c r="D197" s="37">
        <v>797.04</v>
      </c>
      <c r="E197" s="55">
        <v>0.65</v>
      </c>
      <c r="F197" s="66">
        <f t="shared" si="6"/>
        <v>518.07600000000002</v>
      </c>
      <c r="G197" s="54">
        <f t="shared" si="7"/>
        <v>-55.831150485436865</v>
      </c>
    </row>
    <row r="198" spans="1:7" s="60" customFormat="1" x14ac:dyDescent="0.25">
      <c r="A198" s="29">
        <v>4719</v>
      </c>
      <c r="B198" s="29"/>
      <c r="C198" s="44">
        <v>80.987234188018533</v>
      </c>
      <c r="D198" s="29">
        <v>813.59</v>
      </c>
      <c r="E198" s="55">
        <v>0.65</v>
      </c>
      <c r="F198" s="66">
        <f t="shared" si="6"/>
        <v>528.83350000000007</v>
      </c>
      <c r="G198" s="54">
        <f t="shared" si="7"/>
        <v>447.84626581198154</v>
      </c>
    </row>
    <row r="199" spans="1:7" s="60" customFormat="1" x14ac:dyDescent="0.25">
      <c r="A199" s="29">
        <v>569850</v>
      </c>
      <c r="B199" s="29"/>
      <c r="C199" s="44">
        <v>655.106050420168</v>
      </c>
      <c r="D199" s="32">
        <v>824.92</v>
      </c>
      <c r="E199" s="55">
        <v>0.65</v>
      </c>
      <c r="F199" s="66">
        <f t="shared" si="6"/>
        <v>536.19799999999998</v>
      </c>
      <c r="G199" s="54">
        <f t="shared" si="7"/>
        <v>-118.90805042016802</v>
      </c>
    </row>
    <row r="200" spans="1:7" s="60" customFormat="1" x14ac:dyDescent="0.25">
      <c r="A200" s="29">
        <v>933786</v>
      </c>
      <c r="B200" s="29"/>
      <c r="C200" s="44">
        <v>651.24086135005382</v>
      </c>
      <c r="D200" s="32">
        <v>827.53</v>
      </c>
      <c r="E200" s="55">
        <v>0.65</v>
      </c>
      <c r="F200" s="66">
        <f t="shared" si="6"/>
        <v>537.89449999999999</v>
      </c>
      <c r="G200" s="54">
        <f t="shared" si="7"/>
        <v>-113.34636135005383</v>
      </c>
    </row>
    <row r="201" spans="1:7" s="60" customFormat="1" x14ac:dyDescent="0.25">
      <c r="A201" s="29">
        <v>225384</v>
      </c>
      <c r="B201" s="29"/>
      <c r="C201" s="44">
        <v>509.71473337572672</v>
      </c>
      <c r="D201" s="37">
        <v>832.71</v>
      </c>
      <c r="E201" s="55">
        <v>0.65</v>
      </c>
      <c r="F201" s="66">
        <f t="shared" si="6"/>
        <v>541.26150000000007</v>
      </c>
      <c r="G201" s="54">
        <f t="shared" si="7"/>
        <v>31.546766624273346</v>
      </c>
    </row>
    <row r="202" spans="1:7" s="60" customFormat="1" x14ac:dyDescent="0.25">
      <c r="A202" s="29">
        <v>854392</v>
      </c>
      <c r="B202" s="29"/>
      <c r="C202" s="44">
        <v>643.34063056751074</v>
      </c>
      <c r="D202" s="32">
        <v>836.23</v>
      </c>
      <c r="E202" s="55">
        <v>0.65</v>
      </c>
      <c r="F202" s="66">
        <f t="shared" si="6"/>
        <v>543.54950000000008</v>
      </c>
      <c r="G202" s="54">
        <f t="shared" si="7"/>
        <v>-99.791130567510663</v>
      </c>
    </row>
    <row r="203" spans="1:7" s="60" customFormat="1" x14ac:dyDescent="0.25">
      <c r="A203" s="29">
        <v>945732</v>
      </c>
      <c r="B203" s="29"/>
      <c r="C203" s="44">
        <v>695.01755298651256</v>
      </c>
      <c r="D203" s="29">
        <v>846.65</v>
      </c>
      <c r="E203" s="55">
        <v>0.65</v>
      </c>
      <c r="F203" s="66">
        <f t="shared" si="6"/>
        <v>550.32249999999999</v>
      </c>
      <c r="G203" s="54">
        <f t="shared" si="7"/>
        <v>-144.69505298651256</v>
      </c>
    </row>
    <row r="204" spans="1:7" s="60" customFormat="1" x14ac:dyDescent="0.25">
      <c r="A204" s="29">
        <v>138704</v>
      </c>
      <c r="B204" s="29"/>
      <c r="C204" s="44">
        <v>650.68463036490823</v>
      </c>
      <c r="D204" s="37">
        <v>848.4</v>
      </c>
      <c r="E204" s="55">
        <v>0.65</v>
      </c>
      <c r="F204" s="66">
        <f t="shared" si="6"/>
        <v>551.46</v>
      </c>
      <c r="G204" s="54">
        <f t="shared" si="7"/>
        <v>-99.224630364908194</v>
      </c>
    </row>
    <row r="205" spans="1:7" s="60" customFormat="1" x14ac:dyDescent="0.25">
      <c r="A205" s="29">
        <v>157114</v>
      </c>
      <c r="B205" s="29"/>
      <c r="C205" s="44">
        <v>729.12015503875966</v>
      </c>
      <c r="D205" s="32">
        <v>853.08</v>
      </c>
      <c r="E205" s="55">
        <v>0.65</v>
      </c>
      <c r="F205" s="66">
        <f t="shared" si="6"/>
        <v>554.50200000000007</v>
      </c>
      <c r="G205" s="54">
        <f t="shared" si="7"/>
        <v>-174.6181550387596</v>
      </c>
    </row>
    <row r="206" spans="1:7" s="60" customFormat="1" x14ac:dyDescent="0.25">
      <c r="A206" s="29">
        <v>982209</v>
      </c>
      <c r="B206" s="29"/>
      <c r="C206" s="44">
        <v>638.66666666666674</v>
      </c>
      <c r="D206" s="32">
        <v>861.43</v>
      </c>
      <c r="E206" s="55">
        <v>0.65</v>
      </c>
      <c r="F206" s="66">
        <f t="shared" si="6"/>
        <v>559.92949999999996</v>
      </c>
      <c r="G206" s="54">
        <f t="shared" si="7"/>
        <v>-78.737166666666781</v>
      </c>
    </row>
    <row r="207" spans="1:7" s="60" customFormat="1" x14ac:dyDescent="0.25">
      <c r="A207" s="29">
        <v>60638</v>
      </c>
      <c r="B207" s="29"/>
      <c r="C207" s="44">
        <v>644.13909809939798</v>
      </c>
      <c r="D207" s="37">
        <v>873.86</v>
      </c>
      <c r="E207" s="55">
        <v>0.65</v>
      </c>
      <c r="F207" s="66">
        <f t="shared" si="6"/>
        <v>568.00900000000001</v>
      </c>
      <c r="G207" s="54">
        <f t="shared" si="7"/>
        <v>-76.130098099397969</v>
      </c>
    </row>
    <row r="208" spans="1:7" s="60" customFormat="1" x14ac:dyDescent="0.25">
      <c r="A208" s="29">
        <v>9822</v>
      </c>
      <c r="B208" s="29"/>
      <c r="C208" s="44">
        <v>442.90974103364277</v>
      </c>
      <c r="D208" s="37">
        <v>894.22</v>
      </c>
      <c r="E208" s="55">
        <v>0.65</v>
      </c>
      <c r="F208" s="66">
        <f t="shared" si="6"/>
        <v>581.24300000000005</v>
      </c>
      <c r="G208" s="54">
        <f t="shared" si="7"/>
        <v>138.33325896635728</v>
      </c>
    </row>
    <row r="209" spans="1:7" s="60" customFormat="1" x14ac:dyDescent="0.25">
      <c r="A209" s="29">
        <v>56759</v>
      </c>
      <c r="B209" s="29"/>
      <c r="C209" s="44">
        <v>724.45189655172408</v>
      </c>
      <c r="D209" s="32">
        <v>899.27</v>
      </c>
      <c r="E209" s="55">
        <v>0.65</v>
      </c>
      <c r="F209" s="66">
        <f t="shared" si="6"/>
        <v>584.52549999999997</v>
      </c>
      <c r="G209" s="54">
        <f t="shared" si="7"/>
        <v>-139.92639655172411</v>
      </c>
    </row>
    <row r="210" spans="1:7" s="60" customFormat="1" x14ac:dyDescent="0.25">
      <c r="A210" s="29">
        <v>514049</v>
      </c>
      <c r="B210" s="29"/>
      <c r="C210" s="44">
        <v>766.15953391472863</v>
      </c>
      <c r="D210" s="37">
        <v>912.08</v>
      </c>
      <c r="E210" s="55">
        <v>0.65</v>
      </c>
      <c r="F210" s="66">
        <f t="shared" si="6"/>
        <v>592.85200000000009</v>
      </c>
      <c r="G210" s="54">
        <f t="shared" si="7"/>
        <v>-173.30753391472854</v>
      </c>
    </row>
    <row r="211" spans="1:7" s="60" customFormat="1" x14ac:dyDescent="0.25">
      <c r="A211" s="33">
        <v>890162</v>
      </c>
      <c r="B211" s="33"/>
      <c r="C211" s="46">
        <v>770.80517582417576</v>
      </c>
      <c r="D211" s="35">
        <v>939</v>
      </c>
      <c r="E211" s="55">
        <v>0.65</v>
      </c>
      <c r="F211" s="66">
        <f t="shared" si="6"/>
        <v>610.35</v>
      </c>
      <c r="G211" s="54">
        <f t="shared" si="7"/>
        <v>-160.45517582417574</v>
      </c>
    </row>
    <row r="212" spans="1:7" s="60" customFormat="1" x14ac:dyDescent="0.25">
      <c r="A212" s="29">
        <v>974565</v>
      </c>
      <c r="B212" s="29"/>
      <c r="C212" s="44">
        <v>815.34209340659345</v>
      </c>
      <c r="D212" s="37">
        <v>944.98</v>
      </c>
      <c r="E212" s="55">
        <v>0.65</v>
      </c>
      <c r="F212" s="66">
        <f t="shared" si="6"/>
        <v>614.23700000000008</v>
      </c>
      <c r="G212" s="54">
        <f t="shared" si="7"/>
        <v>-201.10509340659337</v>
      </c>
    </row>
    <row r="213" spans="1:7" s="60" customFormat="1" x14ac:dyDescent="0.25">
      <c r="A213" s="29">
        <v>944638</v>
      </c>
      <c r="B213" s="29"/>
      <c r="C213" s="44">
        <v>802.86012550012504</v>
      </c>
      <c r="D213" s="37">
        <v>957.55</v>
      </c>
      <c r="E213" s="55">
        <v>0.65</v>
      </c>
      <c r="F213" s="66">
        <f t="shared" si="6"/>
        <v>622.40750000000003</v>
      </c>
      <c r="G213" s="54">
        <f t="shared" si="7"/>
        <v>-180.45262550012501</v>
      </c>
    </row>
    <row r="214" spans="1:7" s="60" customFormat="1" x14ac:dyDescent="0.25">
      <c r="A214" s="29">
        <v>103205</v>
      </c>
      <c r="B214" s="29"/>
      <c r="C214" s="44">
        <v>380.3958798283262</v>
      </c>
      <c r="D214" s="37">
        <v>1002.19</v>
      </c>
      <c r="E214" s="55">
        <v>0.75</v>
      </c>
      <c r="F214" s="66">
        <f t="shared" si="6"/>
        <v>751.64250000000004</v>
      </c>
      <c r="G214" s="54">
        <f t="shared" si="7"/>
        <v>371.24662017167384</v>
      </c>
    </row>
    <row r="215" spans="1:7" s="60" customFormat="1" x14ac:dyDescent="0.25">
      <c r="A215" s="29">
        <v>118117</v>
      </c>
      <c r="B215" s="29"/>
      <c r="C215" s="44">
        <v>768.08155758011662</v>
      </c>
      <c r="D215" s="37">
        <v>1014.7</v>
      </c>
      <c r="E215" s="55">
        <v>0.75</v>
      </c>
      <c r="F215" s="66">
        <f t="shared" si="6"/>
        <v>761.02500000000009</v>
      </c>
      <c r="G215" s="54">
        <f t="shared" si="7"/>
        <v>-7.0565575801165323</v>
      </c>
    </row>
    <row r="216" spans="1:7" s="60" customFormat="1" x14ac:dyDescent="0.25">
      <c r="A216" s="33">
        <v>156128</v>
      </c>
      <c r="B216" s="33"/>
      <c r="C216" s="46">
        <v>740.13862403100779</v>
      </c>
      <c r="D216" s="35">
        <v>1022.79</v>
      </c>
      <c r="E216" s="55">
        <v>0.75</v>
      </c>
      <c r="F216" s="66">
        <f t="shared" si="6"/>
        <v>767.09249999999997</v>
      </c>
      <c r="G216" s="54">
        <f t="shared" si="7"/>
        <v>26.953875968992179</v>
      </c>
    </row>
    <row r="217" spans="1:7" s="60" customFormat="1" x14ac:dyDescent="0.25">
      <c r="A217" s="29">
        <v>911858</v>
      </c>
      <c r="B217" s="29"/>
      <c r="C217" s="44">
        <v>858.55842930632525</v>
      </c>
      <c r="D217" s="29">
        <v>1059.3</v>
      </c>
      <c r="E217" s="55">
        <v>0.75</v>
      </c>
      <c r="F217" s="66">
        <f t="shared" si="6"/>
        <v>794.47499999999991</v>
      </c>
      <c r="G217" s="54">
        <f t="shared" si="7"/>
        <v>-64.083429306325343</v>
      </c>
    </row>
    <row r="218" spans="1:7" s="60" customFormat="1" x14ac:dyDescent="0.25">
      <c r="A218" s="29">
        <v>6007</v>
      </c>
      <c r="B218" s="29"/>
      <c r="C218" s="44">
        <v>911.2953906292712</v>
      </c>
      <c r="D218" s="37">
        <v>1059.77</v>
      </c>
      <c r="E218" s="55">
        <v>0.75</v>
      </c>
      <c r="F218" s="66">
        <f t="shared" si="6"/>
        <v>794.82749999999999</v>
      </c>
      <c r="G218" s="54">
        <f t="shared" si="7"/>
        <v>-116.46789062927121</v>
      </c>
    </row>
    <row r="219" spans="1:7" s="60" customFormat="1" x14ac:dyDescent="0.25">
      <c r="A219" s="29">
        <v>216364</v>
      </c>
      <c r="B219" s="29"/>
      <c r="C219" s="44">
        <v>549.05147694818424</v>
      </c>
      <c r="D219" s="37">
        <v>1060.18</v>
      </c>
      <c r="E219" s="55">
        <v>0.75</v>
      </c>
      <c r="F219" s="66">
        <f t="shared" si="6"/>
        <v>795.13499999999999</v>
      </c>
      <c r="G219" s="54">
        <f t="shared" si="7"/>
        <v>246.08352305181575</v>
      </c>
    </row>
    <row r="220" spans="1:7" s="60" customFormat="1" x14ac:dyDescent="0.25">
      <c r="A220" s="29">
        <v>577569</v>
      </c>
      <c r="B220" s="29"/>
      <c r="C220" s="44">
        <v>844.38374093622065</v>
      </c>
      <c r="D220" s="37">
        <v>1076.6300000000001</v>
      </c>
      <c r="E220" s="55">
        <v>0.75</v>
      </c>
      <c r="F220" s="66">
        <f t="shared" si="6"/>
        <v>807.47250000000008</v>
      </c>
      <c r="G220" s="54">
        <f t="shared" si="7"/>
        <v>-36.911240936220565</v>
      </c>
    </row>
    <row r="221" spans="1:7" s="60" customFormat="1" x14ac:dyDescent="0.25">
      <c r="A221" s="29">
        <v>224710</v>
      </c>
      <c r="B221" s="29"/>
      <c r="C221" s="44">
        <v>765.78374031007752</v>
      </c>
      <c r="D221" s="32">
        <v>1088.8599999999999</v>
      </c>
      <c r="E221" s="55">
        <v>0.75</v>
      </c>
      <c r="F221" s="66">
        <f t="shared" si="6"/>
        <v>816.64499999999998</v>
      </c>
      <c r="G221" s="54">
        <f t="shared" si="7"/>
        <v>50.861259689922463</v>
      </c>
    </row>
    <row r="222" spans="1:7" s="60" customFormat="1" x14ac:dyDescent="0.25">
      <c r="A222" s="29">
        <v>536951</v>
      </c>
      <c r="B222" s="29"/>
      <c r="C222" s="44">
        <v>874.54462371134014</v>
      </c>
      <c r="D222" s="32">
        <v>1109.27</v>
      </c>
      <c r="E222" s="55">
        <v>0.75</v>
      </c>
      <c r="F222" s="66">
        <f t="shared" si="6"/>
        <v>831.95249999999999</v>
      </c>
      <c r="G222" s="54">
        <f t="shared" si="7"/>
        <v>-42.59212371134015</v>
      </c>
    </row>
    <row r="223" spans="1:7" s="60" customFormat="1" x14ac:dyDescent="0.25">
      <c r="A223" s="29">
        <v>144632</v>
      </c>
      <c r="B223" s="29"/>
      <c r="C223" s="44">
        <v>889.00209547123632</v>
      </c>
      <c r="D223" s="32">
        <v>1111.44</v>
      </c>
      <c r="E223" s="55">
        <v>0.75</v>
      </c>
      <c r="F223" s="66">
        <f t="shared" si="6"/>
        <v>833.58</v>
      </c>
      <c r="G223" s="54">
        <f t="shared" si="7"/>
        <v>-55.422095471236275</v>
      </c>
    </row>
    <row r="224" spans="1:7" s="60" customFormat="1" x14ac:dyDescent="0.25">
      <c r="A224" s="29">
        <v>537221</v>
      </c>
      <c r="B224" s="29"/>
      <c r="C224" s="44">
        <v>913.35154202038086</v>
      </c>
      <c r="D224" s="37">
        <v>1116.52</v>
      </c>
      <c r="E224" s="55">
        <v>0.75</v>
      </c>
      <c r="F224" s="66">
        <f t="shared" si="6"/>
        <v>837.39</v>
      </c>
      <c r="G224" s="54">
        <f t="shared" si="7"/>
        <v>-75.961542020380875</v>
      </c>
    </row>
    <row r="225" spans="1:7" s="60" customFormat="1" x14ac:dyDescent="0.25">
      <c r="A225" s="29">
        <v>223480</v>
      </c>
      <c r="B225" s="29"/>
      <c r="C225" s="44">
        <v>745.56249031007746</v>
      </c>
      <c r="D225" s="32">
        <v>1120.75</v>
      </c>
      <c r="E225" s="55">
        <v>0.75</v>
      </c>
      <c r="F225" s="66">
        <f t="shared" si="6"/>
        <v>840.5625</v>
      </c>
      <c r="G225" s="54">
        <f t="shared" si="7"/>
        <v>95.000009689922535</v>
      </c>
    </row>
    <row r="226" spans="1:7" s="60" customFormat="1" x14ac:dyDescent="0.25">
      <c r="A226" s="29">
        <v>514249</v>
      </c>
      <c r="B226" s="29"/>
      <c r="C226" s="44">
        <v>840.53852850483395</v>
      </c>
      <c r="D226" s="32">
        <v>1128.45</v>
      </c>
      <c r="E226" s="55">
        <v>0.75</v>
      </c>
      <c r="F226" s="66">
        <f t="shared" si="6"/>
        <v>846.33750000000009</v>
      </c>
      <c r="G226" s="54">
        <f t="shared" si="7"/>
        <v>5.7989714951661426</v>
      </c>
    </row>
    <row r="227" spans="1:7" s="60" customFormat="1" x14ac:dyDescent="0.25">
      <c r="A227" s="29">
        <v>608974</v>
      </c>
      <c r="B227" s="29"/>
      <c r="C227" s="44">
        <v>990.07660606060608</v>
      </c>
      <c r="D227" s="32">
        <v>1134.52</v>
      </c>
      <c r="E227" s="55">
        <v>0.75</v>
      </c>
      <c r="F227" s="66">
        <f t="shared" si="6"/>
        <v>850.89</v>
      </c>
      <c r="G227" s="54">
        <f t="shared" si="7"/>
        <v>-139.1866060606061</v>
      </c>
    </row>
    <row r="228" spans="1:7" s="60" customFormat="1" x14ac:dyDescent="0.25">
      <c r="A228" s="29">
        <v>955182</v>
      </c>
      <c r="B228" s="29"/>
      <c r="C228" s="44">
        <v>846.9669630103939</v>
      </c>
      <c r="D228" s="29">
        <v>1141.33</v>
      </c>
      <c r="E228" s="55">
        <v>0.75</v>
      </c>
      <c r="F228" s="66">
        <f t="shared" si="6"/>
        <v>855.99749999999995</v>
      </c>
      <c r="G228" s="54">
        <f t="shared" si="7"/>
        <v>9.0305369896060483</v>
      </c>
    </row>
    <row r="229" spans="1:7" s="60" customFormat="1" x14ac:dyDescent="0.25">
      <c r="A229" s="29">
        <v>34764</v>
      </c>
      <c r="B229" s="29"/>
      <c r="C229" s="44">
        <v>947.73100699558177</v>
      </c>
      <c r="D229" s="37">
        <v>1142.21</v>
      </c>
      <c r="E229" s="55">
        <v>0.75</v>
      </c>
      <c r="F229" s="66">
        <f t="shared" si="6"/>
        <v>856.65750000000003</v>
      </c>
      <c r="G229" s="54">
        <f t="shared" si="7"/>
        <v>-91.073506995581738</v>
      </c>
    </row>
    <row r="230" spans="1:7" s="60" customFormat="1" x14ac:dyDescent="0.25">
      <c r="A230" s="29">
        <v>537837</v>
      </c>
      <c r="B230" s="29"/>
      <c r="C230" s="44">
        <v>1013.1755368423848</v>
      </c>
      <c r="D230" s="32">
        <v>1144.47</v>
      </c>
      <c r="E230" s="55">
        <v>0.75</v>
      </c>
      <c r="F230" s="66">
        <f t="shared" si="6"/>
        <v>858.35249999999996</v>
      </c>
      <c r="G230" s="54">
        <f t="shared" si="7"/>
        <v>-154.82303684238479</v>
      </c>
    </row>
    <row r="231" spans="1:7" s="60" customFormat="1" x14ac:dyDescent="0.25">
      <c r="A231" s="29">
        <v>549523</v>
      </c>
      <c r="B231" s="29"/>
      <c r="C231" s="44">
        <v>707.23348484848475</v>
      </c>
      <c r="D231" s="37">
        <v>1159.73</v>
      </c>
      <c r="E231" s="55">
        <v>0.75</v>
      </c>
      <c r="F231" s="66">
        <f t="shared" si="6"/>
        <v>869.79750000000001</v>
      </c>
      <c r="G231" s="54">
        <f t="shared" si="7"/>
        <v>162.56401515151526</v>
      </c>
    </row>
    <row r="232" spans="1:7" s="60" customFormat="1" x14ac:dyDescent="0.25">
      <c r="A232" s="29">
        <v>56824</v>
      </c>
      <c r="B232" s="29"/>
      <c r="C232" s="44">
        <v>610.68516081871337</v>
      </c>
      <c r="D232" s="37">
        <v>1167.08</v>
      </c>
      <c r="E232" s="55">
        <v>0.75</v>
      </c>
      <c r="F232" s="66">
        <f t="shared" si="6"/>
        <v>875.31</v>
      </c>
      <c r="G232" s="54">
        <f t="shared" si="7"/>
        <v>264.62483918128657</v>
      </c>
    </row>
    <row r="233" spans="1:7" s="60" customFormat="1" x14ac:dyDescent="0.25">
      <c r="A233" s="29">
        <v>74741</v>
      </c>
      <c r="B233" s="29"/>
      <c r="C233" s="44">
        <v>940.72345971563971</v>
      </c>
      <c r="D233" s="37">
        <v>1203.04</v>
      </c>
      <c r="E233" s="55">
        <v>0.75</v>
      </c>
      <c r="F233" s="66">
        <f t="shared" si="6"/>
        <v>902.28</v>
      </c>
      <c r="G233" s="54">
        <f t="shared" si="7"/>
        <v>-38.443459715639733</v>
      </c>
    </row>
    <row r="234" spans="1:7" s="60" customFormat="1" x14ac:dyDescent="0.25">
      <c r="A234" s="29">
        <v>29821</v>
      </c>
      <c r="B234" s="29"/>
      <c r="C234" s="44">
        <v>1016.2366860465115</v>
      </c>
      <c r="D234" s="32">
        <v>1256.75</v>
      </c>
      <c r="E234" s="55">
        <v>0.75</v>
      </c>
      <c r="F234" s="66">
        <f t="shared" si="6"/>
        <v>942.5625</v>
      </c>
      <c r="G234" s="54">
        <f t="shared" si="7"/>
        <v>-73.674186046511522</v>
      </c>
    </row>
    <row r="235" spans="1:7" s="60" customFormat="1" x14ac:dyDescent="0.25">
      <c r="A235" s="29">
        <v>542198</v>
      </c>
      <c r="B235" s="29"/>
      <c r="C235" s="44">
        <v>1014.0184890109889</v>
      </c>
      <c r="D235" s="32">
        <v>1285.33</v>
      </c>
      <c r="E235" s="55">
        <v>0.75</v>
      </c>
      <c r="F235" s="66">
        <f t="shared" si="6"/>
        <v>963.99749999999995</v>
      </c>
      <c r="G235" s="54">
        <f t="shared" si="7"/>
        <v>-50.020989010988956</v>
      </c>
    </row>
    <row r="236" spans="1:7" s="60" customFormat="1" x14ac:dyDescent="0.25">
      <c r="A236" s="29">
        <v>993373</v>
      </c>
      <c r="B236" s="29"/>
      <c r="C236" s="44">
        <v>1156.4134927697442</v>
      </c>
      <c r="D236" s="32">
        <v>1285.4100000000001</v>
      </c>
      <c r="E236" s="55">
        <v>0.75</v>
      </c>
      <c r="F236" s="66">
        <f t="shared" si="6"/>
        <v>964.05750000000012</v>
      </c>
      <c r="G236" s="54">
        <f t="shared" si="7"/>
        <v>-192.35599276974403</v>
      </c>
    </row>
    <row r="237" spans="1:7" s="60" customFormat="1" x14ac:dyDescent="0.25">
      <c r="A237" s="29">
        <v>667248</v>
      </c>
      <c r="B237" s="29"/>
      <c r="C237" s="44">
        <v>1127.5021470019342</v>
      </c>
      <c r="D237" s="29">
        <v>1296.93</v>
      </c>
      <c r="E237" s="55">
        <v>0.75</v>
      </c>
      <c r="F237" s="66">
        <f t="shared" si="6"/>
        <v>972.69749999999999</v>
      </c>
      <c r="G237" s="54">
        <f t="shared" si="7"/>
        <v>-154.8046470019342</v>
      </c>
    </row>
    <row r="238" spans="1:7" s="60" customFormat="1" x14ac:dyDescent="0.25">
      <c r="A238" s="29">
        <v>648837</v>
      </c>
      <c r="B238" s="29"/>
      <c r="C238" s="44">
        <v>971.53467289719629</v>
      </c>
      <c r="D238" s="29">
        <v>1321.04</v>
      </c>
      <c r="E238" s="55">
        <v>0.75</v>
      </c>
      <c r="F238" s="66">
        <f t="shared" si="6"/>
        <v>990.78</v>
      </c>
      <c r="G238" s="54">
        <f t="shared" si="7"/>
        <v>19.245327102803685</v>
      </c>
    </row>
    <row r="239" spans="1:7" s="60" customFormat="1" x14ac:dyDescent="0.25">
      <c r="A239" s="29">
        <v>105468</v>
      </c>
      <c r="B239" s="29"/>
      <c r="C239" s="44">
        <v>1046.6464860389854</v>
      </c>
      <c r="D239" s="37">
        <v>1361.01</v>
      </c>
      <c r="E239" s="55">
        <v>0.75</v>
      </c>
      <c r="F239" s="66">
        <f t="shared" si="6"/>
        <v>1020.7574999999999</v>
      </c>
      <c r="G239" s="54">
        <f t="shared" si="7"/>
        <v>-25.888986038985422</v>
      </c>
    </row>
    <row r="240" spans="1:7" s="60" customFormat="1" x14ac:dyDescent="0.25">
      <c r="A240" s="29">
        <v>982563</v>
      </c>
      <c r="B240" s="29"/>
      <c r="C240" s="44">
        <v>1054.1157596153846</v>
      </c>
      <c r="D240" s="37">
        <v>1417.48</v>
      </c>
      <c r="E240" s="55">
        <v>0.75</v>
      </c>
      <c r="F240" s="66">
        <f t="shared" si="6"/>
        <v>1063.1100000000001</v>
      </c>
      <c r="G240" s="54">
        <f t="shared" si="7"/>
        <v>8.994240384615523</v>
      </c>
    </row>
    <row r="241" spans="1:7" s="60" customFormat="1" x14ac:dyDescent="0.25">
      <c r="A241" s="29">
        <v>223789</v>
      </c>
      <c r="B241" s="29"/>
      <c r="C241" s="44">
        <v>1092.931377085109</v>
      </c>
      <c r="D241" s="29">
        <v>1466.17</v>
      </c>
      <c r="E241" s="55">
        <v>0.75</v>
      </c>
      <c r="F241" s="66">
        <f t="shared" si="6"/>
        <v>1099.6275000000001</v>
      </c>
      <c r="G241" s="54">
        <f t="shared" si="7"/>
        <v>6.6961229148910206</v>
      </c>
    </row>
    <row r="242" spans="1:7" s="60" customFormat="1" x14ac:dyDescent="0.25">
      <c r="A242" s="29">
        <v>220856</v>
      </c>
      <c r="B242" s="29"/>
      <c r="C242" s="44">
        <v>698.36838351693177</v>
      </c>
      <c r="D242" s="37">
        <v>1504.2</v>
      </c>
      <c r="E242" s="55">
        <v>0.75</v>
      </c>
      <c r="F242" s="66">
        <f t="shared" si="6"/>
        <v>1128.1500000000001</v>
      </c>
      <c r="G242" s="54">
        <f t="shared" si="7"/>
        <v>429.78161648306832</v>
      </c>
    </row>
    <row r="243" spans="1:7" s="60" customFormat="1" x14ac:dyDescent="0.25">
      <c r="A243" s="29">
        <v>47476</v>
      </c>
      <c r="B243" s="29"/>
      <c r="C243" s="44">
        <v>1245.3819098712447</v>
      </c>
      <c r="D243" s="37">
        <v>1517.08</v>
      </c>
      <c r="E243" s="55">
        <v>0.75</v>
      </c>
      <c r="F243" s="66">
        <f t="shared" si="6"/>
        <v>1137.81</v>
      </c>
      <c r="G243" s="54">
        <f t="shared" si="7"/>
        <v>-107.57190987124477</v>
      </c>
    </row>
    <row r="244" spans="1:7" s="60" customFormat="1" x14ac:dyDescent="0.25">
      <c r="A244" s="29">
        <v>13140</v>
      </c>
      <c r="B244" s="29"/>
      <c r="C244" s="44">
        <v>1215.2873402692778</v>
      </c>
      <c r="D244" s="37">
        <v>1526.18</v>
      </c>
      <c r="E244" s="55">
        <v>0.75</v>
      </c>
      <c r="F244" s="66">
        <f t="shared" si="6"/>
        <v>1144.635</v>
      </c>
      <c r="G244" s="54">
        <f t="shared" si="7"/>
        <v>-70.652340269277829</v>
      </c>
    </row>
    <row r="245" spans="1:7" s="60" customFormat="1" x14ac:dyDescent="0.25">
      <c r="A245" s="29">
        <v>71708</v>
      </c>
      <c r="B245" s="29"/>
      <c r="C245" s="44">
        <v>1352.3089494680851</v>
      </c>
      <c r="D245" s="29">
        <v>1532.81</v>
      </c>
      <c r="E245" s="55">
        <v>0.75</v>
      </c>
      <c r="F245" s="66">
        <f t="shared" si="6"/>
        <v>1149.6075000000001</v>
      </c>
      <c r="G245" s="54">
        <f t="shared" si="7"/>
        <v>-202.701449468085</v>
      </c>
    </row>
    <row r="246" spans="1:7" s="60" customFormat="1" x14ac:dyDescent="0.25">
      <c r="A246" s="29">
        <v>625584</v>
      </c>
      <c r="B246" s="29"/>
      <c r="C246" s="44">
        <v>1075.3347676263134</v>
      </c>
      <c r="D246" s="29">
        <v>1543.09</v>
      </c>
      <c r="E246" s="55">
        <v>0.75</v>
      </c>
      <c r="F246" s="66">
        <f t="shared" si="6"/>
        <v>1157.3174999999999</v>
      </c>
      <c r="G246" s="54">
        <f t="shared" si="7"/>
        <v>81.982732373686531</v>
      </c>
    </row>
    <row r="247" spans="1:7" s="60" customFormat="1" x14ac:dyDescent="0.25">
      <c r="A247" s="33">
        <v>631528</v>
      </c>
      <c r="B247" s="33"/>
      <c r="C247" s="46">
        <v>716.92659308807129</v>
      </c>
      <c r="D247" s="42">
        <v>1556.82</v>
      </c>
      <c r="E247" s="55">
        <v>0.75</v>
      </c>
      <c r="F247" s="66">
        <f t="shared" si="6"/>
        <v>1167.615</v>
      </c>
      <c r="G247" s="54">
        <f t="shared" si="7"/>
        <v>450.68840691192872</v>
      </c>
    </row>
    <row r="248" spans="1:7" s="60" customFormat="1" x14ac:dyDescent="0.25">
      <c r="A248" s="29">
        <v>508979</v>
      </c>
      <c r="B248" s="29"/>
      <c r="C248" s="44">
        <v>1192.2607179313577</v>
      </c>
      <c r="D248" s="37">
        <v>1561.3</v>
      </c>
      <c r="E248" s="55">
        <v>0.75</v>
      </c>
      <c r="F248" s="66">
        <f t="shared" si="6"/>
        <v>1170.9749999999999</v>
      </c>
      <c r="G248" s="54">
        <f t="shared" si="7"/>
        <v>-21.285717931357794</v>
      </c>
    </row>
    <row r="249" spans="1:7" s="60" customFormat="1" x14ac:dyDescent="0.25">
      <c r="A249" s="29">
        <v>61390</v>
      </c>
      <c r="B249" s="29"/>
      <c r="C249" s="44">
        <v>1412.7276191860465</v>
      </c>
      <c r="D249" s="32">
        <v>1632.03</v>
      </c>
      <c r="E249" s="55">
        <v>0.75</v>
      </c>
      <c r="F249" s="66">
        <f t="shared" si="6"/>
        <v>1224.0225</v>
      </c>
      <c r="G249" s="54">
        <f t="shared" si="7"/>
        <v>-188.70511918604643</v>
      </c>
    </row>
    <row r="250" spans="1:7" s="60" customFormat="1" x14ac:dyDescent="0.25">
      <c r="A250" s="29">
        <v>858566</v>
      </c>
      <c r="B250" s="29"/>
      <c r="C250" s="44">
        <v>1557.8748923633166</v>
      </c>
      <c r="D250" s="37">
        <v>1853.72</v>
      </c>
      <c r="E250" s="55">
        <v>0.75</v>
      </c>
      <c r="F250" s="66">
        <f t="shared" si="6"/>
        <v>1390.29</v>
      </c>
      <c r="G250" s="54">
        <f t="shared" si="7"/>
        <v>-167.58489236331661</v>
      </c>
    </row>
    <row r="251" spans="1:7" s="60" customFormat="1" x14ac:dyDescent="0.25">
      <c r="A251" s="29">
        <v>201108</v>
      </c>
      <c r="B251" s="29"/>
      <c r="C251" s="44">
        <v>1131.3954972479637</v>
      </c>
      <c r="D251" s="37">
        <v>1855.28</v>
      </c>
      <c r="E251" s="55">
        <v>0.75</v>
      </c>
      <c r="F251" s="66">
        <f t="shared" si="6"/>
        <v>1391.46</v>
      </c>
      <c r="G251" s="54">
        <f t="shared" si="7"/>
        <v>260.06450275203633</v>
      </c>
    </row>
    <row r="252" spans="1:7" s="60" customFormat="1" x14ac:dyDescent="0.25">
      <c r="A252" s="29">
        <v>26285</v>
      </c>
      <c r="B252" s="29"/>
      <c r="C252" s="44">
        <v>1390.5422701252237</v>
      </c>
      <c r="D252" s="37">
        <v>1856.59</v>
      </c>
      <c r="E252" s="55">
        <v>0.75</v>
      </c>
      <c r="F252" s="66">
        <f t="shared" si="6"/>
        <v>1392.4424999999999</v>
      </c>
      <c r="G252" s="54">
        <f t="shared" si="7"/>
        <v>1.900229874776187</v>
      </c>
    </row>
    <row r="253" spans="1:7" s="60" customFormat="1" x14ac:dyDescent="0.25">
      <c r="A253" s="29">
        <v>954422</v>
      </c>
      <c r="B253" s="29"/>
      <c r="C253" s="44">
        <v>1575.0655462922334</v>
      </c>
      <c r="D253" s="37">
        <v>1869.74</v>
      </c>
      <c r="E253" s="55">
        <v>0.75</v>
      </c>
      <c r="F253" s="66">
        <f t="shared" si="6"/>
        <v>1402.3050000000001</v>
      </c>
      <c r="G253" s="54">
        <f t="shared" si="7"/>
        <v>-172.76054629223336</v>
      </c>
    </row>
    <row r="254" spans="1:7" s="60" customFormat="1" x14ac:dyDescent="0.25">
      <c r="A254" s="29">
        <v>69661</v>
      </c>
      <c r="B254" s="29"/>
      <c r="C254" s="44">
        <v>1279.5777692307693</v>
      </c>
      <c r="D254" s="37">
        <v>1921</v>
      </c>
      <c r="E254" s="55">
        <v>0.75</v>
      </c>
      <c r="F254" s="66">
        <f t="shared" si="6"/>
        <v>1440.75</v>
      </c>
      <c r="G254" s="54">
        <f t="shared" si="7"/>
        <v>161.17223076923074</v>
      </c>
    </row>
    <row r="255" spans="1:7" s="60" customFormat="1" x14ac:dyDescent="0.25">
      <c r="A255" s="29">
        <v>856229</v>
      </c>
      <c r="B255" s="29"/>
      <c r="C255" s="44">
        <v>1661.7196163836163</v>
      </c>
      <c r="D255" s="32">
        <v>1946.01</v>
      </c>
      <c r="E255" s="55">
        <v>0.75</v>
      </c>
      <c r="F255" s="66">
        <f t="shared" si="6"/>
        <v>1459.5074999999999</v>
      </c>
      <c r="G255" s="54">
        <f t="shared" si="7"/>
        <v>-202.21211638361638</v>
      </c>
    </row>
    <row r="256" spans="1:7" s="60" customFormat="1" x14ac:dyDescent="0.25">
      <c r="A256" s="33">
        <v>216568</v>
      </c>
      <c r="B256" s="33"/>
      <c r="C256" s="46">
        <v>1397.3771220930232</v>
      </c>
      <c r="D256" s="35">
        <v>1952.74</v>
      </c>
      <c r="E256" s="55">
        <v>0.75</v>
      </c>
      <c r="F256" s="66">
        <f t="shared" si="6"/>
        <v>1464.5550000000001</v>
      </c>
      <c r="G256" s="54">
        <f t="shared" si="7"/>
        <v>67.177877906976846</v>
      </c>
    </row>
    <row r="257" spans="1:7" s="60" customFormat="1" x14ac:dyDescent="0.25">
      <c r="A257" s="29">
        <v>999641</v>
      </c>
      <c r="B257" s="29"/>
      <c r="C257" s="44">
        <v>1389.2910694903712</v>
      </c>
      <c r="D257" s="37">
        <v>2057.54</v>
      </c>
      <c r="E257" s="55">
        <v>0.75</v>
      </c>
      <c r="F257" s="66">
        <f t="shared" si="6"/>
        <v>1543.155</v>
      </c>
      <c r="G257" s="54">
        <f t="shared" si="7"/>
        <v>153.86393050962874</v>
      </c>
    </row>
    <row r="258" spans="1:7" s="60" customFormat="1" x14ac:dyDescent="0.25">
      <c r="A258" s="29">
        <v>139903</v>
      </c>
      <c r="B258" s="29"/>
      <c r="C258" s="44">
        <v>1798.2687557077625</v>
      </c>
      <c r="D258" s="37">
        <v>2077.02</v>
      </c>
      <c r="E258" s="55">
        <v>0.75</v>
      </c>
      <c r="F258" s="66">
        <f t="shared" ref="F258:F303" si="8">+D258*E258</f>
        <v>1557.7649999999999</v>
      </c>
      <c r="G258" s="54">
        <f t="shared" ref="G258:G304" si="9">+F258-C258</f>
        <v>-240.50375570776259</v>
      </c>
    </row>
    <row r="259" spans="1:7" s="60" customFormat="1" x14ac:dyDescent="0.25">
      <c r="A259" s="29">
        <v>223004</v>
      </c>
      <c r="B259" s="29"/>
      <c r="C259" s="44">
        <v>1507.3089825581396</v>
      </c>
      <c r="D259" s="32">
        <v>2088.4699999999998</v>
      </c>
      <c r="E259" s="55">
        <v>0.75</v>
      </c>
      <c r="F259" s="66">
        <f t="shared" si="8"/>
        <v>1566.3525</v>
      </c>
      <c r="G259" s="54">
        <f t="shared" si="9"/>
        <v>59.043517441860331</v>
      </c>
    </row>
    <row r="260" spans="1:7" s="60" customFormat="1" x14ac:dyDescent="0.25">
      <c r="A260" s="29">
        <v>83950</v>
      </c>
      <c r="B260" s="29"/>
      <c r="C260" s="44">
        <v>1425.9215208540477</v>
      </c>
      <c r="D260" s="37">
        <v>2114.41</v>
      </c>
      <c r="E260" s="55">
        <v>0.75</v>
      </c>
      <c r="F260" s="66">
        <f t="shared" si="8"/>
        <v>1585.8074999999999</v>
      </c>
      <c r="G260" s="54">
        <f t="shared" si="9"/>
        <v>159.88597914595221</v>
      </c>
    </row>
    <row r="261" spans="1:7" s="60" customFormat="1" x14ac:dyDescent="0.25">
      <c r="A261" s="29">
        <v>570270</v>
      </c>
      <c r="B261" s="29"/>
      <c r="C261" s="44">
        <v>1494.7190104879162</v>
      </c>
      <c r="D261" s="37">
        <v>2132.02</v>
      </c>
      <c r="E261" s="55">
        <v>0.75</v>
      </c>
      <c r="F261" s="66">
        <f t="shared" si="8"/>
        <v>1599.0149999999999</v>
      </c>
      <c r="G261" s="54">
        <f t="shared" si="9"/>
        <v>104.29598951208368</v>
      </c>
    </row>
    <row r="262" spans="1:7" s="60" customFormat="1" x14ac:dyDescent="0.25">
      <c r="A262" s="29">
        <v>860514</v>
      </c>
      <c r="B262" s="29"/>
      <c r="C262" s="44">
        <v>1772.7821327319589</v>
      </c>
      <c r="D262" s="37">
        <v>2233.9899999999998</v>
      </c>
      <c r="E262" s="55">
        <v>0.75</v>
      </c>
      <c r="F262" s="66">
        <f t="shared" si="8"/>
        <v>1675.4924999999998</v>
      </c>
      <c r="G262" s="54">
        <f t="shared" si="9"/>
        <v>-97.289632731959045</v>
      </c>
    </row>
    <row r="263" spans="1:7" s="60" customFormat="1" x14ac:dyDescent="0.25">
      <c r="A263" s="29">
        <v>48875</v>
      </c>
      <c r="B263" s="29"/>
      <c r="C263" s="44">
        <v>1898.2868410852714</v>
      </c>
      <c r="D263" s="32">
        <v>2265.71</v>
      </c>
      <c r="E263" s="55">
        <v>0.75</v>
      </c>
      <c r="F263" s="66">
        <f t="shared" si="8"/>
        <v>1699.2825</v>
      </c>
      <c r="G263" s="54">
        <f t="shared" si="9"/>
        <v>-199.00434108527134</v>
      </c>
    </row>
    <row r="264" spans="1:7" s="60" customFormat="1" x14ac:dyDescent="0.25">
      <c r="A264" s="29">
        <v>70651</v>
      </c>
      <c r="B264" s="29"/>
      <c r="C264" s="44">
        <v>1954.183288659794</v>
      </c>
      <c r="D264" s="32">
        <v>2335.85</v>
      </c>
      <c r="E264" s="55">
        <v>0.75</v>
      </c>
      <c r="F264" s="66">
        <f t="shared" si="8"/>
        <v>1751.8874999999998</v>
      </c>
      <c r="G264" s="54">
        <f t="shared" si="9"/>
        <v>-202.2957886597942</v>
      </c>
    </row>
    <row r="265" spans="1:7" s="60" customFormat="1" x14ac:dyDescent="0.25">
      <c r="A265" s="29">
        <v>574929</v>
      </c>
      <c r="B265" s="29"/>
      <c r="C265" s="44">
        <v>1845.8544180346555</v>
      </c>
      <c r="D265" s="37">
        <v>2387.3200000000002</v>
      </c>
      <c r="E265" s="55">
        <v>0.75</v>
      </c>
      <c r="F265" s="66">
        <f t="shared" si="8"/>
        <v>1790.4900000000002</v>
      </c>
      <c r="G265" s="54">
        <f t="shared" si="9"/>
        <v>-55.364418034655273</v>
      </c>
    </row>
    <row r="266" spans="1:7" s="60" customFormat="1" x14ac:dyDescent="0.25">
      <c r="A266" s="29">
        <v>549210</v>
      </c>
      <c r="B266" s="29"/>
      <c r="C266" s="44">
        <v>1777.2382274532047</v>
      </c>
      <c r="D266" s="37">
        <v>2393.86</v>
      </c>
      <c r="E266" s="55">
        <v>0.75</v>
      </c>
      <c r="F266" s="66">
        <f t="shared" si="8"/>
        <v>1795.395</v>
      </c>
      <c r="G266" s="54">
        <f t="shared" si="9"/>
        <v>18.15677254679531</v>
      </c>
    </row>
    <row r="267" spans="1:7" s="60" customFormat="1" x14ac:dyDescent="0.25">
      <c r="A267" s="29">
        <v>125389</v>
      </c>
      <c r="B267" s="29"/>
      <c r="C267" s="44">
        <v>2049.8778723404257</v>
      </c>
      <c r="D267" s="37">
        <v>2443.84</v>
      </c>
      <c r="E267" s="55">
        <v>0.75</v>
      </c>
      <c r="F267" s="66">
        <f t="shared" si="8"/>
        <v>1832.88</v>
      </c>
      <c r="G267" s="54">
        <f t="shared" si="9"/>
        <v>-216.9978723404256</v>
      </c>
    </row>
    <row r="268" spans="1:7" s="60" customFormat="1" x14ac:dyDescent="0.25">
      <c r="A268" s="29">
        <v>25124</v>
      </c>
      <c r="B268" s="29"/>
      <c r="C268" s="44">
        <v>2044.607777777778</v>
      </c>
      <c r="D268" s="37">
        <v>2469.5</v>
      </c>
      <c r="E268" s="55">
        <v>0.75</v>
      </c>
      <c r="F268" s="66">
        <f t="shared" si="8"/>
        <v>1852.125</v>
      </c>
      <c r="G268" s="54">
        <f t="shared" si="9"/>
        <v>-192.48277777777798</v>
      </c>
    </row>
    <row r="269" spans="1:7" s="60" customFormat="1" x14ac:dyDescent="0.25">
      <c r="A269" s="29">
        <v>983900</v>
      </c>
      <c r="B269" s="29"/>
      <c r="C269" s="44">
        <v>2021.2948788927338</v>
      </c>
      <c r="D269" s="37">
        <v>2492.6799999999998</v>
      </c>
      <c r="E269" s="55">
        <v>0.75</v>
      </c>
      <c r="F269" s="66">
        <f t="shared" si="8"/>
        <v>1869.5099999999998</v>
      </c>
      <c r="G269" s="54">
        <f t="shared" si="9"/>
        <v>-151.78487889273401</v>
      </c>
    </row>
    <row r="270" spans="1:7" s="60" customFormat="1" x14ac:dyDescent="0.25">
      <c r="A270" s="29">
        <v>56931</v>
      </c>
      <c r="B270" s="29"/>
      <c r="C270" s="44">
        <v>2138.5997209302327</v>
      </c>
      <c r="D270" s="37">
        <v>2526.25</v>
      </c>
      <c r="E270" s="55">
        <v>0.75</v>
      </c>
      <c r="F270" s="66">
        <f t="shared" si="8"/>
        <v>1894.6875</v>
      </c>
      <c r="G270" s="54">
        <f t="shared" si="9"/>
        <v>-243.91222093023271</v>
      </c>
    </row>
    <row r="271" spans="1:7" s="60" customFormat="1" x14ac:dyDescent="0.25">
      <c r="A271" s="29">
        <v>565195</v>
      </c>
      <c r="B271" s="29"/>
      <c r="C271" s="44">
        <v>959.5009302325584</v>
      </c>
      <c r="D271" s="32">
        <v>2563.86</v>
      </c>
      <c r="E271" s="55">
        <v>0.75</v>
      </c>
      <c r="F271" s="66">
        <f t="shared" si="8"/>
        <v>1922.895</v>
      </c>
      <c r="G271" s="54">
        <f t="shared" si="9"/>
        <v>963.39406976744158</v>
      </c>
    </row>
    <row r="272" spans="1:7" s="60" customFormat="1" x14ac:dyDescent="0.25">
      <c r="A272" s="29">
        <v>25124</v>
      </c>
      <c r="B272" s="29"/>
      <c r="C272" s="44">
        <v>2003.1149632602787</v>
      </c>
      <c r="D272" s="37">
        <v>2578.61</v>
      </c>
      <c r="E272" s="55">
        <v>0.75</v>
      </c>
      <c r="F272" s="66">
        <f t="shared" si="8"/>
        <v>1933.9575</v>
      </c>
      <c r="G272" s="54">
        <f t="shared" si="9"/>
        <v>-69.157463260278746</v>
      </c>
    </row>
    <row r="273" spans="1:7" s="60" customFormat="1" x14ac:dyDescent="0.25">
      <c r="A273" s="29">
        <v>992007</v>
      </c>
      <c r="B273" s="29"/>
      <c r="C273" s="44">
        <v>2160.2840304306874</v>
      </c>
      <c r="D273" s="37">
        <v>2666.27</v>
      </c>
      <c r="E273" s="55">
        <v>0.75</v>
      </c>
      <c r="F273" s="66">
        <f t="shared" si="8"/>
        <v>1999.7024999999999</v>
      </c>
      <c r="G273" s="54">
        <f t="shared" si="9"/>
        <v>-160.58153043068751</v>
      </c>
    </row>
    <row r="274" spans="1:7" s="60" customFormat="1" x14ac:dyDescent="0.25">
      <c r="A274" s="29">
        <v>859266</v>
      </c>
      <c r="B274" s="29"/>
      <c r="C274" s="44">
        <v>1192.1771150971601</v>
      </c>
      <c r="D274" s="32">
        <v>2737.63</v>
      </c>
      <c r="E274" s="55">
        <v>0.75</v>
      </c>
      <c r="F274" s="66">
        <f t="shared" si="8"/>
        <v>2053.2224999999999</v>
      </c>
      <c r="G274" s="54">
        <f t="shared" si="9"/>
        <v>861.04538490283971</v>
      </c>
    </row>
    <row r="275" spans="1:7" s="60" customFormat="1" x14ac:dyDescent="0.25">
      <c r="A275" s="29">
        <v>650235</v>
      </c>
      <c r="B275" s="29"/>
      <c r="C275" s="44">
        <v>1199.7479347826084</v>
      </c>
      <c r="D275" s="37">
        <v>2802.46</v>
      </c>
      <c r="E275" s="55">
        <v>0.75</v>
      </c>
      <c r="F275" s="66">
        <f t="shared" si="8"/>
        <v>2101.8450000000003</v>
      </c>
      <c r="G275" s="54">
        <f t="shared" si="9"/>
        <v>902.0970652173919</v>
      </c>
    </row>
    <row r="276" spans="1:7" s="60" customFormat="1" x14ac:dyDescent="0.25">
      <c r="A276" s="29">
        <v>215936</v>
      </c>
      <c r="B276" s="29"/>
      <c r="C276" s="44">
        <v>2549.2683333333334</v>
      </c>
      <c r="D276" s="32">
        <v>2946.57</v>
      </c>
      <c r="E276" s="55">
        <v>0.75</v>
      </c>
      <c r="F276" s="66">
        <f t="shared" si="8"/>
        <v>2209.9275000000002</v>
      </c>
      <c r="G276" s="54">
        <f t="shared" si="9"/>
        <v>-339.34083333333319</v>
      </c>
    </row>
    <row r="277" spans="1:7" s="60" customFormat="1" x14ac:dyDescent="0.25">
      <c r="A277" s="29">
        <v>661779</v>
      </c>
      <c r="B277" s="29"/>
      <c r="C277" s="44">
        <v>2325.2637581699346</v>
      </c>
      <c r="D277" s="37">
        <v>2974.83</v>
      </c>
      <c r="E277" s="55">
        <v>0.75</v>
      </c>
      <c r="F277" s="66">
        <f t="shared" si="8"/>
        <v>2231.1224999999999</v>
      </c>
      <c r="G277" s="54">
        <f t="shared" si="9"/>
        <v>-94.141258169934645</v>
      </c>
    </row>
    <row r="278" spans="1:7" s="60" customFormat="1" x14ac:dyDescent="0.25">
      <c r="A278" s="29">
        <v>974294</v>
      </c>
      <c r="B278" s="29"/>
      <c r="C278" s="44">
        <v>2520.88</v>
      </c>
      <c r="D278" s="37">
        <v>3048.57</v>
      </c>
      <c r="E278" s="55">
        <v>0.75</v>
      </c>
      <c r="F278" s="66">
        <f t="shared" si="8"/>
        <v>2286.4275000000002</v>
      </c>
      <c r="G278" s="54">
        <f t="shared" si="9"/>
        <v>-234.45249999999987</v>
      </c>
    </row>
    <row r="279" spans="1:7" s="60" customFormat="1" x14ac:dyDescent="0.25">
      <c r="A279" s="29">
        <v>598185</v>
      </c>
      <c r="B279" s="29"/>
      <c r="C279" s="44">
        <v>2610.8198520529186</v>
      </c>
      <c r="D279" s="37">
        <v>3312.89</v>
      </c>
      <c r="E279" s="55">
        <v>0.75</v>
      </c>
      <c r="F279" s="66">
        <f t="shared" si="8"/>
        <v>2484.6675</v>
      </c>
      <c r="G279" s="54">
        <f t="shared" si="9"/>
        <v>-126.15235205291856</v>
      </c>
    </row>
    <row r="280" spans="1:7" s="60" customFormat="1" x14ac:dyDescent="0.25">
      <c r="A280" s="29">
        <v>29569</v>
      </c>
      <c r="B280" s="29"/>
      <c r="C280" s="44">
        <v>3047</v>
      </c>
      <c r="D280" s="37">
        <v>3384.37</v>
      </c>
      <c r="E280" s="55">
        <v>0.75</v>
      </c>
      <c r="F280" s="66">
        <f t="shared" si="8"/>
        <v>2538.2775000000001</v>
      </c>
      <c r="G280" s="54">
        <f t="shared" si="9"/>
        <v>-508.72249999999985</v>
      </c>
    </row>
    <row r="281" spans="1:7" s="60" customFormat="1" x14ac:dyDescent="0.25">
      <c r="A281" s="29">
        <v>837609</v>
      </c>
      <c r="B281" s="29"/>
      <c r="C281" s="44">
        <v>3097.3724373270052</v>
      </c>
      <c r="D281" s="37">
        <v>3509.36</v>
      </c>
      <c r="E281" s="55">
        <v>0.75</v>
      </c>
      <c r="F281" s="66">
        <f t="shared" si="8"/>
        <v>2632.02</v>
      </c>
      <c r="G281" s="54">
        <f t="shared" si="9"/>
        <v>-465.35243732700519</v>
      </c>
    </row>
    <row r="282" spans="1:7" s="60" customFormat="1" x14ac:dyDescent="0.25">
      <c r="A282" s="29">
        <v>944043</v>
      </c>
      <c r="B282" s="29"/>
      <c r="C282" s="44">
        <v>3168.0702325581392</v>
      </c>
      <c r="D282" s="29">
        <v>3659.05</v>
      </c>
      <c r="E282" s="55">
        <v>0.75</v>
      </c>
      <c r="F282" s="66">
        <f t="shared" si="8"/>
        <v>2744.2875000000004</v>
      </c>
      <c r="G282" s="54">
        <f t="shared" si="9"/>
        <v>-423.78273255813883</v>
      </c>
    </row>
    <row r="283" spans="1:7" s="60" customFormat="1" x14ac:dyDescent="0.25">
      <c r="A283" s="29">
        <v>200314</v>
      </c>
      <c r="B283" s="29"/>
      <c r="C283" s="44">
        <v>2732.425426356589</v>
      </c>
      <c r="D283" s="37">
        <v>3711.93</v>
      </c>
      <c r="E283" s="55">
        <v>0.75</v>
      </c>
      <c r="F283" s="66">
        <f t="shared" si="8"/>
        <v>2783.9474999999998</v>
      </c>
      <c r="G283" s="54">
        <f t="shared" si="9"/>
        <v>51.522073643410749</v>
      </c>
    </row>
    <row r="284" spans="1:7" s="60" customFormat="1" x14ac:dyDescent="0.25">
      <c r="A284" s="29">
        <v>222390</v>
      </c>
      <c r="B284" s="29"/>
      <c r="C284" s="44">
        <v>2970.1888196493919</v>
      </c>
      <c r="D284" s="37">
        <v>3850.34</v>
      </c>
      <c r="E284" s="55">
        <v>0.75</v>
      </c>
      <c r="F284" s="66">
        <f t="shared" si="8"/>
        <v>2887.7550000000001</v>
      </c>
      <c r="G284" s="54">
        <f t="shared" si="9"/>
        <v>-82.433819649391808</v>
      </c>
    </row>
    <row r="285" spans="1:7" s="60" customFormat="1" x14ac:dyDescent="0.25">
      <c r="A285" s="29">
        <v>25303</v>
      </c>
      <c r="B285" s="29"/>
      <c r="C285" s="44">
        <v>3247.6188274126866</v>
      </c>
      <c r="D285" s="29">
        <v>3930.71</v>
      </c>
      <c r="E285" s="55">
        <v>0.75</v>
      </c>
      <c r="F285" s="66">
        <f t="shared" si="8"/>
        <v>2948.0325000000003</v>
      </c>
      <c r="G285" s="54">
        <f t="shared" si="9"/>
        <v>-299.58632741268639</v>
      </c>
    </row>
    <row r="286" spans="1:7" s="60" customFormat="1" x14ac:dyDescent="0.25">
      <c r="A286" s="29">
        <v>214867</v>
      </c>
      <c r="B286" s="29"/>
      <c r="C286" s="44">
        <v>2757.6771537127706</v>
      </c>
      <c r="D286" s="37">
        <v>4033.57</v>
      </c>
      <c r="E286" s="55">
        <v>0.75</v>
      </c>
      <c r="F286" s="66">
        <f t="shared" si="8"/>
        <v>3025.1775000000002</v>
      </c>
      <c r="G286" s="54">
        <f t="shared" si="9"/>
        <v>267.5003462872296</v>
      </c>
    </row>
    <row r="287" spans="1:7" s="60" customFormat="1" x14ac:dyDescent="0.25">
      <c r="A287" s="29">
        <v>21709</v>
      </c>
      <c r="B287" s="29"/>
      <c r="C287" s="44">
        <v>3634.5754844961243</v>
      </c>
      <c r="D287" s="37">
        <v>4268.8100000000004</v>
      </c>
      <c r="E287" s="55">
        <v>0.75</v>
      </c>
      <c r="F287" s="66">
        <f t="shared" si="8"/>
        <v>3201.6075000000001</v>
      </c>
      <c r="G287" s="54">
        <f t="shared" si="9"/>
        <v>-432.96798449612425</v>
      </c>
    </row>
    <row r="288" spans="1:7" s="60" customFormat="1" x14ac:dyDescent="0.25">
      <c r="A288" s="29">
        <v>599334</v>
      </c>
      <c r="B288" s="29"/>
      <c r="C288" s="44">
        <v>3818.0235047564379</v>
      </c>
      <c r="D288" s="37">
        <v>4351.72</v>
      </c>
      <c r="E288" s="55">
        <v>0.75</v>
      </c>
      <c r="F288" s="66">
        <f t="shared" si="8"/>
        <v>3263.79</v>
      </c>
      <c r="G288" s="54">
        <f t="shared" si="9"/>
        <v>-554.23350475643792</v>
      </c>
    </row>
    <row r="289" spans="1:7" s="60" customFormat="1" x14ac:dyDescent="0.25">
      <c r="A289" s="29">
        <v>58566</v>
      </c>
      <c r="B289" s="29"/>
      <c r="C289" s="44">
        <v>3788.3837679733201</v>
      </c>
      <c r="D289" s="32">
        <v>4829.6499999999996</v>
      </c>
      <c r="E289" s="55">
        <v>0.75</v>
      </c>
      <c r="F289" s="66">
        <f t="shared" si="8"/>
        <v>3622.2374999999997</v>
      </c>
      <c r="G289" s="54">
        <f t="shared" si="9"/>
        <v>-166.14626797332039</v>
      </c>
    </row>
    <row r="290" spans="1:7" s="60" customFormat="1" x14ac:dyDescent="0.25">
      <c r="A290" s="29">
        <v>17034</v>
      </c>
      <c r="B290" s="29"/>
      <c r="C290" s="44">
        <v>4223.1959738372097</v>
      </c>
      <c r="D290" s="32">
        <v>4925.42</v>
      </c>
      <c r="E290" s="55">
        <v>0.75</v>
      </c>
      <c r="F290" s="66">
        <f t="shared" si="8"/>
        <v>3694.0650000000001</v>
      </c>
      <c r="G290" s="54">
        <f t="shared" si="9"/>
        <v>-529.13097383720969</v>
      </c>
    </row>
    <row r="291" spans="1:7" s="60" customFormat="1" x14ac:dyDescent="0.25">
      <c r="A291" s="29">
        <v>220798</v>
      </c>
      <c r="B291" s="29"/>
      <c r="C291" s="44">
        <v>3644.1914955640054</v>
      </c>
      <c r="D291" s="29">
        <v>5062.42</v>
      </c>
      <c r="E291" s="55">
        <v>0.8</v>
      </c>
      <c r="F291" s="66">
        <f t="shared" si="8"/>
        <v>4049.9360000000001</v>
      </c>
      <c r="G291" s="54">
        <f t="shared" si="9"/>
        <v>405.74450443599471</v>
      </c>
    </row>
    <row r="292" spans="1:7" s="60" customFormat="1" x14ac:dyDescent="0.25">
      <c r="A292" s="29">
        <v>69546</v>
      </c>
      <c r="B292" s="29"/>
      <c r="C292" s="44">
        <v>3613.4043832020998</v>
      </c>
      <c r="D292" s="37">
        <v>5097.57</v>
      </c>
      <c r="E292" s="55">
        <v>0.8</v>
      </c>
      <c r="F292" s="66">
        <f t="shared" si="8"/>
        <v>4078.056</v>
      </c>
      <c r="G292" s="54">
        <f t="shared" si="9"/>
        <v>464.65161679790026</v>
      </c>
    </row>
    <row r="293" spans="1:7" s="60" customFormat="1" x14ac:dyDescent="0.25">
      <c r="A293" s="29">
        <v>120003</v>
      </c>
      <c r="B293" s="29"/>
      <c r="C293" s="44">
        <v>4664.8077355278083</v>
      </c>
      <c r="D293" s="37">
        <v>5471.1100000000006</v>
      </c>
      <c r="E293" s="55">
        <v>0.8</v>
      </c>
      <c r="F293" s="66">
        <f t="shared" si="8"/>
        <v>4376.8880000000008</v>
      </c>
      <c r="G293" s="54">
        <f t="shared" si="9"/>
        <v>-287.91973552780746</v>
      </c>
    </row>
    <row r="294" spans="1:7" s="60" customFormat="1" x14ac:dyDescent="0.25">
      <c r="A294" s="29">
        <v>598967</v>
      </c>
      <c r="B294" s="29"/>
      <c r="C294" s="44">
        <v>5796.5893604651164</v>
      </c>
      <c r="D294" s="32">
        <v>6749.58</v>
      </c>
      <c r="E294" s="55">
        <v>0.8</v>
      </c>
      <c r="F294" s="66">
        <f t="shared" si="8"/>
        <v>5399.6640000000007</v>
      </c>
      <c r="G294" s="54">
        <f t="shared" si="9"/>
        <v>-396.92536046511577</v>
      </c>
    </row>
    <row r="295" spans="1:7" s="60" customFormat="1" x14ac:dyDescent="0.25">
      <c r="A295" s="29">
        <v>859445</v>
      </c>
      <c r="B295" s="29"/>
      <c r="C295" s="44">
        <v>5253.7109690721654</v>
      </c>
      <c r="D295" s="37">
        <v>6884.05</v>
      </c>
      <c r="E295" s="55">
        <v>0.8</v>
      </c>
      <c r="F295" s="66">
        <f t="shared" si="8"/>
        <v>5507.2400000000007</v>
      </c>
      <c r="G295" s="54">
        <f t="shared" si="9"/>
        <v>253.52903092783527</v>
      </c>
    </row>
    <row r="296" spans="1:7" s="60" customFormat="1" x14ac:dyDescent="0.25">
      <c r="A296" s="29">
        <v>840299</v>
      </c>
      <c r="B296" s="29"/>
      <c r="C296" s="44">
        <v>6743.6892307692306</v>
      </c>
      <c r="D296" s="32">
        <v>7122.41</v>
      </c>
      <c r="E296" s="55">
        <v>0.8</v>
      </c>
      <c r="F296" s="66">
        <f t="shared" si="8"/>
        <v>5697.9279999999999</v>
      </c>
      <c r="G296" s="54">
        <f t="shared" si="9"/>
        <v>-1045.7612307692307</v>
      </c>
    </row>
    <row r="297" spans="1:7" s="60" customFormat="1" x14ac:dyDescent="0.25">
      <c r="A297" s="29">
        <v>222644</v>
      </c>
      <c r="B297" s="29"/>
      <c r="C297" s="44">
        <v>3239.9306976744188</v>
      </c>
      <c r="D297" s="37">
        <v>7252.76</v>
      </c>
      <c r="E297" s="55">
        <v>0.8</v>
      </c>
      <c r="F297" s="66">
        <f t="shared" si="8"/>
        <v>5802.2080000000005</v>
      </c>
      <c r="G297" s="54">
        <f t="shared" si="9"/>
        <v>2562.2773023255818</v>
      </c>
    </row>
    <row r="298" spans="1:7" s="60" customFormat="1" x14ac:dyDescent="0.25">
      <c r="A298" s="29">
        <v>981580</v>
      </c>
      <c r="B298" s="29"/>
      <c r="C298" s="44">
        <v>7859.8093178260942</v>
      </c>
      <c r="D298" s="32">
        <v>8377.68</v>
      </c>
      <c r="E298" s="55">
        <v>0.8</v>
      </c>
      <c r="F298" s="66">
        <f t="shared" si="8"/>
        <v>6702.1440000000002</v>
      </c>
      <c r="G298" s="54">
        <f t="shared" si="9"/>
        <v>-1157.665317826094</v>
      </c>
    </row>
    <row r="299" spans="1:7" s="60" customFormat="1" x14ac:dyDescent="0.25">
      <c r="A299" s="29">
        <v>568974</v>
      </c>
      <c r="B299" s="29"/>
      <c r="C299" s="44">
        <v>5575.2094236311241</v>
      </c>
      <c r="D299" s="29">
        <v>8589.61</v>
      </c>
      <c r="E299" s="55">
        <v>0.8</v>
      </c>
      <c r="F299" s="66">
        <f t="shared" si="8"/>
        <v>6871.688000000001</v>
      </c>
      <c r="G299" s="54">
        <f t="shared" si="9"/>
        <v>1296.4785763688769</v>
      </c>
    </row>
    <row r="300" spans="1:7" s="60" customFormat="1" x14ac:dyDescent="0.25">
      <c r="A300" s="29">
        <v>508978</v>
      </c>
      <c r="B300" s="29"/>
      <c r="C300" s="44">
        <v>8600.4252619536346</v>
      </c>
      <c r="D300" s="32">
        <v>9815.7800000000007</v>
      </c>
      <c r="E300" s="55">
        <v>0.8</v>
      </c>
      <c r="F300" s="66">
        <f t="shared" si="8"/>
        <v>7852.6240000000007</v>
      </c>
      <c r="G300" s="54">
        <f t="shared" si="9"/>
        <v>-747.80126195363391</v>
      </c>
    </row>
    <row r="301" spans="1:7" s="60" customFormat="1" x14ac:dyDescent="0.25">
      <c r="A301" s="29">
        <v>891190</v>
      </c>
      <c r="B301" s="29"/>
      <c r="C301" s="44">
        <v>10075.183600823048</v>
      </c>
      <c r="D301" s="37">
        <v>11821.67</v>
      </c>
      <c r="E301" s="55">
        <v>0.9</v>
      </c>
      <c r="F301" s="66">
        <f t="shared" si="8"/>
        <v>10639.503000000001</v>
      </c>
      <c r="G301" s="54">
        <f t="shared" si="9"/>
        <v>564.31939917695308</v>
      </c>
    </row>
    <row r="302" spans="1:7" s="60" customFormat="1" x14ac:dyDescent="0.25">
      <c r="A302" s="29">
        <v>84454</v>
      </c>
      <c r="B302" s="29"/>
      <c r="C302" s="44">
        <v>10445.046538461538</v>
      </c>
      <c r="D302" s="37">
        <v>12105.91</v>
      </c>
      <c r="E302" s="55">
        <v>0.9</v>
      </c>
      <c r="F302" s="66">
        <f t="shared" si="8"/>
        <v>10895.319</v>
      </c>
      <c r="G302" s="54">
        <f t="shared" si="9"/>
        <v>450.27246153846136</v>
      </c>
    </row>
    <row r="303" spans="1:7" s="60" customFormat="1" x14ac:dyDescent="0.25">
      <c r="A303" s="29">
        <v>617586</v>
      </c>
      <c r="B303" s="29"/>
      <c r="C303" s="44">
        <v>12532.074010512019</v>
      </c>
      <c r="D303" s="29">
        <v>15421.62</v>
      </c>
      <c r="E303" s="55">
        <v>0.9</v>
      </c>
      <c r="F303" s="66">
        <f t="shared" si="8"/>
        <v>13879.458000000001</v>
      </c>
      <c r="G303" s="54">
        <f t="shared" si="9"/>
        <v>1347.383989487982</v>
      </c>
    </row>
    <row r="304" spans="1:7" s="60" customFormat="1" x14ac:dyDescent="0.25">
      <c r="A304" s="29">
        <v>29571</v>
      </c>
      <c r="B304" s="29"/>
      <c r="C304" s="44">
        <v>20000</v>
      </c>
      <c r="D304" s="37">
        <v>38585.019999999997</v>
      </c>
      <c r="E304" s="55"/>
      <c r="F304" s="67">
        <v>20000</v>
      </c>
      <c r="G304" s="54">
        <f t="shared" si="9"/>
        <v>0</v>
      </c>
    </row>
    <row r="305" spans="3:7" x14ac:dyDescent="0.25">
      <c r="F305" s="68"/>
    </row>
    <row r="306" spans="3:7" x14ac:dyDescent="0.25">
      <c r="C306" s="61">
        <f>SUM(C2:C305)</f>
        <v>282708.99179182557</v>
      </c>
      <c r="D306" s="28">
        <f>SUM(D2:D305)</f>
        <v>387458.54999999987</v>
      </c>
      <c r="E306" s="28"/>
      <c r="F306" s="69">
        <f t="shared" ref="F306:G306" si="10">SUM(F2:F305)</f>
        <v>280971.81900000002</v>
      </c>
      <c r="G306" s="28">
        <f t="shared" si="10"/>
        <v>-1737.1727918254855</v>
      </c>
    </row>
    <row r="307" spans="3:7" x14ac:dyDescent="0.25">
      <c r="F307" s="68"/>
    </row>
    <row r="308" spans="3:7" x14ac:dyDescent="0.25">
      <c r="C308" s="58"/>
      <c r="D308" s="58"/>
    </row>
  </sheetData>
  <sortState ref="A2:D304">
    <sortCondition ref="D2:D304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C20" sqref="C20"/>
    </sheetView>
  </sheetViews>
  <sheetFormatPr defaultRowHeight="15" x14ac:dyDescent="0.25"/>
  <cols>
    <col min="1" max="1" width="18.28515625" customWidth="1"/>
    <col min="2" max="2" width="22.28515625" customWidth="1"/>
    <col min="3" max="3" width="55" bestFit="1" customWidth="1"/>
    <col min="4" max="4" width="52.42578125" bestFit="1" customWidth="1"/>
  </cols>
  <sheetData>
    <row r="3" spans="1:4" x14ac:dyDescent="0.25">
      <c r="A3" s="62" t="s">
        <v>21</v>
      </c>
      <c r="B3" t="s">
        <v>20</v>
      </c>
      <c r="C3" t="s">
        <v>16</v>
      </c>
      <c r="D3" t="s">
        <v>19</v>
      </c>
    </row>
    <row r="4" spans="1:4" x14ac:dyDescent="0.25">
      <c r="A4" s="64">
        <v>0</v>
      </c>
      <c r="B4" s="28">
        <v>1033.82</v>
      </c>
      <c r="C4" s="28">
        <v>0</v>
      </c>
      <c r="D4" s="28">
        <v>-492.47495195944651</v>
      </c>
    </row>
    <row r="5" spans="1:4" x14ac:dyDescent="0.25">
      <c r="A5" s="64">
        <v>0.4</v>
      </c>
      <c r="B5" s="28">
        <v>6293.76</v>
      </c>
      <c r="C5" s="28">
        <v>2517.5040000000004</v>
      </c>
      <c r="D5" s="28">
        <v>-869.76718749490487</v>
      </c>
    </row>
    <row r="6" spans="1:4" x14ac:dyDescent="0.25">
      <c r="A6" s="64">
        <v>0.65</v>
      </c>
      <c r="B6" s="28">
        <v>71286.760000000024</v>
      </c>
      <c r="C6" s="28">
        <v>46336.394</v>
      </c>
      <c r="D6" s="28">
        <v>-1806.1281414068599</v>
      </c>
    </row>
    <row r="7" spans="1:4" x14ac:dyDescent="0.25">
      <c r="A7" s="64">
        <v>0.75</v>
      </c>
      <c r="B7" s="28">
        <v>160487.02000000005</v>
      </c>
      <c r="C7" s="28">
        <v>120365.26500000001</v>
      </c>
      <c r="D7" s="28">
        <v>-2277.3864854819767</v>
      </c>
    </row>
    <row r="8" spans="1:4" x14ac:dyDescent="0.25">
      <c r="A8" s="64">
        <v>0.8</v>
      </c>
      <c r="B8" s="28">
        <v>70422.97</v>
      </c>
      <c r="C8" s="28">
        <v>56338.376000000011</v>
      </c>
      <c r="D8" s="28">
        <v>1346.6081243143071</v>
      </c>
    </row>
    <row r="9" spans="1:4" x14ac:dyDescent="0.25">
      <c r="A9" s="64">
        <v>0.9</v>
      </c>
      <c r="B9" s="28">
        <v>39349.200000000004</v>
      </c>
      <c r="C9" s="28">
        <v>35414.28</v>
      </c>
      <c r="D9" s="28">
        <v>2361.9758502033965</v>
      </c>
    </row>
    <row r="10" spans="1:4" x14ac:dyDescent="0.25">
      <c r="A10" s="63" t="s">
        <v>15</v>
      </c>
      <c r="B10" s="28">
        <v>38585.019999999997</v>
      </c>
      <c r="C10" s="28">
        <v>20000</v>
      </c>
      <c r="D10" s="28">
        <v>0</v>
      </c>
    </row>
    <row r="11" spans="1:4" x14ac:dyDescent="0.25">
      <c r="A11" s="63" t="s">
        <v>13</v>
      </c>
      <c r="B11" s="28">
        <v>387458.5500000001</v>
      </c>
      <c r="C11" s="28">
        <v>280971.81900000002</v>
      </c>
      <c r="D11" s="28">
        <v>-1737.1727918254846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settembre 2020</vt:lpstr>
      <vt:lpstr>aprile 2020 ok</vt:lpstr>
      <vt:lpstr>marzo 2020 OK</vt:lpstr>
      <vt:lpstr>RIEPILOGO</vt:lpstr>
      <vt:lpstr>pivot</vt:lpstr>
    </vt:vector>
  </TitlesOfParts>
  <Company>Aimag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Ragazzi</dc:creator>
  <cp:lastModifiedBy>Daniela Golinelli</cp:lastModifiedBy>
  <cp:lastPrinted>2021-09-02T08:56:32Z</cp:lastPrinted>
  <dcterms:created xsi:type="dcterms:W3CDTF">2020-03-31T07:19:43Z</dcterms:created>
  <dcterms:modified xsi:type="dcterms:W3CDTF">2021-09-30T07:20:06Z</dcterms:modified>
</cp:coreProperties>
</file>